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DATOS" sheetId="1" r:id="rId1"/>
    <sheet name="CATEGORÍAS" sheetId="6" r:id="rId2"/>
    <sheet name="CATEGORÍAS (2)" sheetId="7" r:id="rId3"/>
    <sheet name="TIPO DE PRODUCTOR" sheetId="2" r:id="rId4"/>
    <sheet name="NÚMERO VÍDEOS" sheetId="3" r:id="rId5"/>
  </sheets>
  <definedNames>
    <definedName name="_xlnm._FilterDatabase" localSheetId="0" hidden="1">DATOS!$A$3:$G$139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8" i="6" l="1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4" i="6"/>
  <c r="V68" i="6"/>
  <c r="B68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5" i="6"/>
  <c r="V63" i="6"/>
  <c r="V62" i="6"/>
  <c r="V67" i="6"/>
  <c r="B67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4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B28" i="6"/>
  <c r="D49" i="2"/>
  <c r="E49" i="2"/>
  <c r="C49" i="2"/>
  <c r="B23" i="3"/>
  <c r="D79" i="1"/>
  <c r="D80" i="1"/>
  <c r="E79" i="1"/>
  <c r="E80" i="1"/>
  <c r="F79" i="1"/>
  <c r="F80" i="1"/>
  <c r="C79" i="1"/>
  <c r="C80" i="1"/>
  <c r="G76" i="1"/>
  <c r="G75" i="1"/>
  <c r="G77" i="1"/>
  <c r="G78" i="1"/>
  <c r="G79" i="1"/>
  <c r="G16" i="1"/>
  <c r="G17" i="1"/>
  <c r="G18" i="1"/>
  <c r="G19" i="1"/>
  <c r="G22" i="1"/>
  <c r="G23" i="1"/>
  <c r="G24" i="1"/>
  <c r="G25" i="1"/>
  <c r="G26" i="1"/>
  <c r="C33" i="1"/>
  <c r="D33" i="1"/>
  <c r="E33" i="1"/>
  <c r="F33" i="1"/>
  <c r="G33" i="1"/>
  <c r="G42" i="1"/>
  <c r="G45" i="1"/>
  <c r="G46" i="1"/>
  <c r="G47" i="1"/>
  <c r="G48" i="1"/>
  <c r="C54" i="1"/>
  <c r="D54" i="1"/>
  <c r="E54" i="1"/>
  <c r="F54" i="1"/>
  <c r="G54" i="1"/>
  <c r="C66" i="1"/>
  <c r="D66" i="1"/>
  <c r="E66" i="1"/>
  <c r="F66" i="1"/>
  <c r="G66" i="1"/>
  <c r="G69" i="1"/>
  <c r="G70" i="1"/>
  <c r="G71" i="1"/>
  <c r="G72" i="1"/>
  <c r="C85" i="1"/>
  <c r="D85" i="1"/>
  <c r="E85" i="1"/>
  <c r="F85" i="1"/>
  <c r="G85" i="1"/>
  <c r="G88" i="1"/>
  <c r="G89" i="1"/>
  <c r="G90" i="1"/>
  <c r="G91" i="1"/>
  <c r="G94" i="1"/>
  <c r="G95" i="1"/>
  <c r="G96" i="1"/>
  <c r="G97" i="1"/>
  <c r="G100" i="1"/>
  <c r="G101" i="1"/>
  <c r="G102" i="1"/>
  <c r="G103" i="1"/>
  <c r="G104" i="1"/>
  <c r="G107" i="1"/>
  <c r="G108" i="1"/>
  <c r="G109" i="1"/>
  <c r="G110" i="1"/>
  <c r="G111" i="1"/>
  <c r="G114" i="1"/>
  <c r="G115" i="1"/>
  <c r="G116" i="1"/>
  <c r="G117" i="1"/>
  <c r="G118" i="1"/>
  <c r="G121" i="1"/>
  <c r="G122" i="1"/>
  <c r="G123" i="1"/>
  <c r="G124" i="1"/>
  <c r="G125" i="1"/>
  <c r="G126" i="1"/>
  <c r="C134" i="1"/>
  <c r="D134" i="1"/>
  <c r="E134" i="1"/>
  <c r="F134" i="1"/>
  <c r="G134" i="1"/>
  <c r="C60" i="1"/>
  <c r="D60" i="1"/>
  <c r="E60" i="1"/>
  <c r="F60" i="1"/>
  <c r="G60" i="1"/>
  <c r="G138" i="1"/>
  <c r="F19" i="1"/>
  <c r="F26" i="1"/>
  <c r="F48" i="1"/>
  <c r="F72" i="1"/>
  <c r="F91" i="1"/>
  <c r="F97" i="1"/>
  <c r="F104" i="1"/>
  <c r="F111" i="1"/>
  <c r="F118" i="1"/>
  <c r="F126" i="1"/>
  <c r="F138" i="1"/>
  <c r="E19" i="1"/>
  <c r="E26" i="1"/>
  <c r="E48" i="1"/>
  <c r="E72" i="1"/>
  <c r="E91" i="1"/>
  <c r="E97" i="1"/>
  <c r="E104" i="1"/>
  <c r="E111" i="1"/>
  <c r="E118" i="1"/>
  <c r="E126" i="1"/>
  <c r="E138" i="1"/>
  <c r="D19" i="1"/>
  <c r="D48" i="1"/>
  <c r="D72" i="1"/>
  <c r="D91" i="1"/>
  <c r="D97" i="1"/>
  <c r="D104" i="1"/>
  <c r="D111" i="1"/>
  <c r="D118" i="1"/>
  <c r="D126" i="1"/>
  <c r="D138" i="1"/>
  <c r="C19" i="1"/>
  <c r="C48" i="1"/>
  <c r="C72" i="1"/>
  <c r="C91" i="1"/>
  <c r="C97" i="1"/>
  <c r="C104" i="1"/>
  <c r="C111" i="1"/>
  <c r="C118" i="1"/>
  <c r="C126" i="1"/>
  <c r="C61" i="1"/>
  <c r="C138" i="1"/>
  <c r="F61" i="1"/>
  <c r="E61" i="1"/>
  <c r="D61" i="1"/>
  <c r="G59" i="1"/>
  <c r="G58" i="1"/>
  <c r="G57" i="1"/>
  <c r="D139" i="1"/>
  <c r="E139" i="1"/>
  <c r="F139" i="1"/>
  <c r="C139" i="1"/>
  <c r="D112" i="1"/>
  <c r="E112" i="1"/>
  <c r="F112" i="1"/>
  <c r="C112" i="1"/>
  <c r="D105" i="1"/>
  <c r="E105" i="1"/>
  <c r="F105" i="1"/>
  <c r="C105" i="1"/>
  <c r="D98" i="1"/>
  <c r="E98" i="1"/>
  <c r="F98" i="1"/>
  <c r="C98" i="1"/>
  <c r="D73" i="1"/>
  <c r="E73" i="1"/>
  <c r="F73" i="1"/>
  <c r="C73" i="1"/>
  <c r="C67" i="1"/>
  <c r="E67" i="1"/>
  <c r="F67" i="1"/>
  <c r="D67" i="1"/>
  <c r="G37" i="1"/>
  <c r="G38" i="1"/>
  <c r="G39" i="1"/>
  <c r="G40" i="1"/>
  <c r="G41" i="1"/>
  <c r="D34" i="1"/>
  <c r="E34" i="1"/>
  <c r="F34" i="1"/>
  <c r="C34" i="1"/>
  <c r="D27" i="1"/>
  <c r="E27" i="1"/>
  <c r="F27" i="1"/>
  <c r="C27" i="1"/>
  <c r="D135" i="1"/>
  <c r="E135" i="1"/>
  <c r="F135" i="1"/>
  <c r="C135" i="1"/>
  <c r="G132" i="1"/>
  <c r="G133" i="1"/>
  <c r="G131" i="1"/>
  <c r="G129" i="1"/>
  <c r="D127" i="1"/>
  <c r="E127" i="1"/>
  <c r="F127" i="1"/>
  <c r="C127" i="1"/>
  <c r="D119" i="1"/>
  <c r="E119" i="1"/>
  <c r="F119" i="1"/>
  <c r="C119" i="1"/>
  <c r="D92" i="1"/>
  <c r="E92" i="1"/>
  <c r="F92" i="1"/>
  <c r="C92" i="1"/>
  <c r="D86" i="1"/>
  <c r="E86" i="1"/>
  <c r="F86" i="1"/>
  <c r="C86" i="1"/>
  <c r="G83" i="1"/>
  <c r="G84" i="1"/>
  <c r="G82" i="1"/>
  <c r="G64" i="1"/>
  <c r="G65" i="1"/>
  <c r="G63" i="1"/>
  <c r="D55" i="1"/>
  <c r="E55" i="1"/>
  <c r="F55" i="1"/>
  <c r="C55" i="1"/>
  <c r="G52" i="1"/>
  <c r="G53" i="1"/>
  <c r="G51" i="1"/>
  <c r="D49" i="1"/>
  <c r="E49" i="1"/>
  <c r="F49" i="1"/>
  <c r="C49" i="1"/>
  <c r="D43" i="1"/>
  <c r="E43" i="1"/>
  <c r="F43" i="1"/>
  <c r="C43" i="1"/>
  <c r="G36" i="1"/>
  <c r="G30" i="1"/>
  <c r="G31" i="1"/>
  <c r="G32" i="1"/>
  <c r="G29" i="1"/>
  <c r="D20" i="1"/>
  <c r="E20" i="1"/>
  <c r="F20" i="1"/>
  <c r="C20" i="1"/>
  <c r="D14" i="1"/>
  <c r="E14" i="1"/>
  <c r="F14" i="1"/>
  <c r="C14" i="1"/>
  <c r="D8" i="1"/>
  <c r="E8" i="1"/>
  <c r="C8" i="1"/>
</calcChain>
</file>

<file path=xl/comments1.xml><?xml version="1.0" encoding="utf-8"?>
<comments xmlns="http://schemas.openxmlformats.org/spreadsheetml/2006/main">
  <authors>
    <author>abc</author>
  </authors>
  <commentList>
    <comment ref="J7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Esta categoría ya no incluye subcategorías </t>
        </r>
      </text>
    </comment>
    <comment ref="L11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Apaece slide en cada categoría para acceder a más vídeos horizontalmente
</t>
        </r>
      </text>
    </comment>
    <comment ref="H15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Aparece un menú extensible lateral que da acceso a 18 subcategorías quedando en la página de inicio la primera "DeYoutube"
</t>
        </r>
      </text>
    </comment>
    <comment ref="H16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Aparece por primera vez el término recomendaciones, está en el lateral derecho, no demasiado visible
</t>
        </r>
      </text>
    </comment>
    <comment ref="I17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Es un espacio patrocinado, en este caso por Antena 3</t>
        </r>
      </text>
    </comment>
    <comment ref="J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menú lateral se reduce, la primera página es Se ha hecho popular en Youtube y aparece otro menú lateral llamado Canales personalizados
Importante: Aparece el término Canal</t>
        </r>
      </text>
    </comment>
    <comment ref="K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primer item del menú lateral pasa a llamarse popular en youtube
</t>
        </r>
      </text>
    </comment>
    <comment ref="M18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Desaparece el menú lateral y el slide horizontal
</t>
        </r>
      </text>
    </comment>
    <comment ref="N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vuelve el slide horizontal
Se incorpora un menú en la parte superior central que distintue entre  qué ver y Música. La página principal es qué ver.</t>
        </r>
      </text>
    </comment>
    <comment ref="P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12"/>
            <color theme="1"/>
            <rFont val="Calibri"/>
            <family val="2"/>
            <scheme val="minor"/>
          </rPr>
          <t xml:space="preserve">
el menú central superior distingue entre inicio y vídeos del momento</t>
        </r>
      </text>
    </comment>
    <comment ref="M20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5 canales
</t>
        </r>
      </text>
    </comment>
    <comment ref="Q21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desaparece la cabecera y aparece TEMA
</t>
        </r>
      </text>
    </comment>
    <comment ref="R21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menú horizontal cambia a inicio - tendencias. </t>
        </r>
      </text>
    </comment>
    <comment ref="J59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Esta categoría ya no incluye subcategorías </t>
        </r>
      </text>
    </comment>
    <comment ref="H60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Aparece un menú extensible lateral que da acceso a 18 subcategorías quedando en la página de inicio la primera "DeYoutube"
</t>
        </r>
      </text>
    </comment>
    <comment ref="M62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5 canales
</t>
        </r>
      </text>
    </comment>
    <comment ref="Q63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desaparece la cabecera y aparece TEMA
</t>
        </r>
      </text>
    </comment>
    <comment ref="R63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menú horizontal cambia a inicio - tendencias. </t>
        </r>
      </text>
    </comment>
  </commentList>
</comments>
</file>

<file path=xl/comments2.xml><?xml version="1.0" encoding="utf-8"?>
<comments xmlns="http://schemas.openxmlformats.org/spreadsheetml/2006/main">
  <authors>
    <author>abc</author>
  </authors>
  <commentList>
    <comment ref="J7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Esta categoría ya no incluye subcategorías </t>
        </r>
      </text>
    </comment>
    <comment ref="L11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Apaece slide en cada categoría para acceder a más vídeos horizontalmente
</t>
        </r>
      </text>
    </comment>
    <comment ref="H15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Aparece un menú extensible lateral que da acceso a 18 subcategorías quedando en la página de inicio la primera "DeYoutube"
</t>
        </r>
      </text>
    </comment>
    <comment ref="H16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Aparece por primera vez el término recomendaciones, está en el lateral derecho, no demasiado visible
</t>
        </r>
      </text>
    </comment>
    <comment ref="I17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Es un espacio patrocinado, en este caso por Antena 3</t>
        </r>
      </text>
    </comment>
    <comment ref="J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menú lateral se reduce, la primera página es Se ha hecho popular en Youtube y aparece otro menú lateral llamado Canales personalizados
Importante: Aparece el término Canal</t>
        </r>
      </text>
    </comment>
    <comment ref="K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primer item del menú lateral pasa a llamarse popular en youtube
</t>
        </r>
      </text>
    </comment>
    <comment ref="M18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Desaparece el menú lateral y el slide horizontal
</t>
        </r>
      </text>
    </comment>
    <comment ref="N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vuelve el slide horizontal
Se incorpora un menú en la parte superior central que distintue entre  qué ver y Música. La página principal es qué ver.</t>
        </r>
      </text>
    </comment>
    <comment ref="P18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12"/>
            <color theme="1"/>
            <rFont val="Calibri"/>
            <family val="2"/>
            <scheme val="minor"/>
          </rPr>
          <t xml:space="preserve">
el menú central superior distingue entre inicio y vídeos del momento</t>
        </r>
      </text>
    </comment>
    <comment ref="M20" authorId="0">
      <text>
        <r>
          <rPr>
            <sz val="12"/>
            <color theme="1"/>
            <rFont val="Calibri"/>
            <family val="2"/>
            <scheme val="minor"/>
          </rPr>
          <t>abc:</t>
        </r>
        <r>
          <rPr>
            <sz val="9"/>
            <color indexed="81"/>
            <rFont val="Calibri"/>
            <family val="2"/>
          </rPr>
          <t xml:space="preserve">
5 canales
</t>
        </r>
      </text>
    </comment>
    <comment ref="Q21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desaparece la cabecera y aparece TEMA
</t>
        </r>
      </text>
    </comment>
    <comment ref="R21" authorId="0">
      <text>
        <r>
          <rPr>
            <b/>
            <sz val="9"/>
            <color indexed="81"/>
            <rFont val="Calibri"/>
            <family val="2"/>
          </rPr>
          <t>abc:</t>
        </r>
        <r>
          <rPr>
            <sz val="9"/>
            <color indexed="81"/>
            <rFont val="Calibri"/>
            <family val="2"/>
          </rPr>
          <t xml:space="preserve">
El menú horizontal cambia a inicio - tendencias. </t>
        </r>
      </text>
    </comment>
  </commentList>
</comments>
</file>

<file path=xl/sharedStrings.xml><?xml version="1.0" encoding="utf-8"?>
<sst xmlns="http://schemas.openxmlformats.org/spreadsheetml/2006/main" count="392" uniqueCount="105">
  <si>
    <t>ANÁLISIS VÍDEOS YOUTUBE</t>
  </si>
  <si>
    <t>FECHA</t>
  </si>
  <si>
    <t>Nº VÍDEOS</t>
  </si>
  <si>
    <t>PROAM</t>
  </si>
  <si>
    <t>ICC</t>
  </si>
  <si>
    <t>Vídeos promocionados</t>
  </si>
  <si>
    <t>TIPO SECCIÓN</t>
  </si>
  <si>
    <t>OTROS</t>
  </si>
  <si>
    <t>TIPO PRODUCTOR</t>
  </si>
  <si>
    <t>Vídeos destacados</t>
  </si>
  <si>
    <t>Porcentaje</t>
  </si>
  <si>
    <t>Total</t>
  </si>
  <si>
    <t>Más populares</t>
  </si>
  <si>
    <t>Recomendaciones</t>
  </si>
  <si>
    <t xml:space="preserve">Tendencias </t>
  </si>
  <si>
    <t>Diversas categorías</t>
  </si>
  <si>
    <t>De Youtube</t>
  </si>
  <si>
    <t>Vídeos recomendados</t>
  </si>
  <si>
    <t>Vídeos del día</t>
  </si>
  <si>
    <t>Canal recomendado</t>
  </si>
  <si>
    <t>Cabecera</t>
  </si>
  <si>
    <t>Vídeos del momento</t>
  </si>
  <si>
    <t>Tendencias</t>
  </si>
  <si>
    <t>Canal recomendado tema</t>
  </si>
  <si>
    <t>Diversas categorías tema</t>
  </si>
  <si>
    <t>Más Populares</t>
  </si>
  <si>
    <t>Vídeos que se están viendo ahora</t>
  </si>
  <si>
    <t xml:space="preserve">Recomendaciones personalizadas </t>
  </si>
  <si>
    <t>Más vistos</t>
  </si>
  <si>
    <t>Superfavoritos</t>
  </si>
  <si>
    <t>Destacados</t>
  </si>
  <si>
    <t>Populares en Youtube</t>
  </si>
  <si>
    <t>Canal recomendado para ti</t>
  </si>
  <si>
    <t>Traileres Tema</t>
  </si>
  <si>
    <t>Canciones del momento</t>
  </si>
  <si>
    <t>Popular en Youtube</t>
  </si>
  <si>
    <t xml:space="preserve">Más populares </t>
  </si>
  <si>
    <t>TOTAL</t>
  </si>
  <si>
    <t>PORCENTAJE TOTAL</t>
  </si>
  <si>
    <t>1S2009</t>
  </si>
  <si>
    <t>2S2009</t>
  </si>
  <si>
    <t>1S2010</t>
  </si>
  <si>
    <t>2S2010</t>
  </si>
  <si>
    <t>1S2011</t>
  </si>
  <si>
    <t>2S2011</t>
  </si>
  <si>
    <t>1S2012</t>
  </si>
  <si>
    <t>2S2012</t>
  </si>
  <si>
    <t>1S2013</t>
  </si>
  <si>
    <t>2S2013</t>
  </si>
  <si>
    <t>1S2014</t>
  </si>
  <si>
    <t>2S2014</t>
  </si>
  <si>
    <t>1S2015</t>
  </si>
  <si>
    <t>2S2015</t>
  </si>
  <si>
    <t>1S2016</t>
  </si>
  <si>
    <t>2S2016</t>
  </si>
  <si>
    <t>1S2017</t>
  </si>
  <si>
    <t>2S2017</t>
  </si>
  <si>
    <t>1S2018</t>
  </si>
  <si>
    <t>2S2018</t>
  </si>
  <si>
    <t>ANÁLISIS CUANTITATIVO</t>
  </si>
  <si>
    <t>Nº Videos</t>
  </si>
  <si>
    <t>1. Número de vídeos en página principal</t>
  </si>
  <si>
    <t>2. Tipo de productor</t>
  </si>
  <si>
    <t>3. Tipo de productor según categoría: Promocionado / Recomendado / Resto</t>
  </si>
  <si>
    <t>TOTAL VÍDEOS</t>
  </si>
  <si>
    <t>ANÁLISIS CUALITATIVO</t>
  </si>
  <si>
    <t>VARIABLES:</t>
  </si>
  <si>
    <t>1. Cambios significativos y evolución de las categorías</t>
  </si>
  <si>
    <t>2. Cambios significativos y evolución de las ICC en Youtube</t>
  </si>
  <si>
    <t>3. Cambios significativos y evolución en la presentación de la página principal</t>
  </si>
  <si>
    <t>%</t>
  </si>
  <si>
    <t>total vídeos</t>
  </si>
  <si>
    <t>NÚMERO DE VÍDEOS POR CATEGORÍA</t>
  </si>
  <si>
    <t>SEMESTRES</t>
  </si>
  <si>
    <t>CATEGORÍAS</t>
  </si>
  <si>
    <t>Más Populares  (1)</t>
  </si>
  <si>
    <t>Diversas categorías (2)</t>
  </si>
  <si>
    <t>Cabecera (3)</t>
  </si>
  <si>
    <t>(1) SUBCATEGORÍAS:</t>
  </si>
  <si>
    <t>Ocio</t>
  </si>
  <si>
    <t>Música</t>
  </si>
  <si>
    <t>Noticias y política</t>
  </si>
  <si>
    <t>Cine y animación</t>
  </si>
  <si>
    <t>Deportes</t>
  </si>
  <si>
    <t>Instrucciones y estilo</t>
  </si>
  <si>
    <t>Consejos y estilo</t>
  </si>
  <si>
    <t>Comedia</t>
  </si>
  <si>
    <t>Ciencia y tecnología</t>
  </si>
  <si>
    <t>Gente y blogs</t>
  </si>
  <si>
    <t>Juegos</t>
  </si>
  <si>
    <t>Educación</t>
  </si>
  <si>
    <t>Viajes y eventos</t>
  </si>
  <si>
    <t>Automoción</t>
  </si>
  <si>
    <t>(2) Diversas categorías</t>
  </si>
  <si>
    <t>Entretenimiento</t>
  </si>
  <si>
    <t>Películas</t>
  </si>
  <si>
    <t>Canales (4)</t>
  </si>
  <si>
    <t>Canal (1)</t>
  </si>
  <si>
    <t>Formación</t>
  </si>
  <si>
    <t>(3) Cabecera: Se trata de vídeos situados en la parte superior y que no tienen una categoría</t>
  </si>
  <si>
    <t>Vídeos populares</t>
  </si>
  <si>
    <t>Tema</t>
  </si>
  <si>
    <t>Canal recomendado Tema</t>
  </si>
  <si>
    <t>Canales recomendados</t>
  </si>
  <si>
    <t>EMEREC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</si>
</sst>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sz val="12"/>
      <color indexed="20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4" fontId="1" fillId="0" borderId="1" xfId="0" applyNumberFormat="1" applyFont="1" applyBorder="1"/>
    <xf numFmtId="0" fontId="1" fillId="0" borderId="1" xfId="0" applyFont="1" applyBorder="1"/>
    <xf numFmtId="2" fontId="0" fillId="0" borderId="0" xfId="0" applyNumberFormat="1"/>
    <xf numFmtId="1" fontId="0" fillId="0" borderId="1" xfId="0" applyNumberFormat="1" applyBorder="1"/>
    <xf numFmtId="1" fontId="1" fillId="0" borderId="1" xfId="0" applyNumberFormat="1" applyFont="1" applyBorder="1"/>
    <xf numFmtId="14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  <xf numFmtId="0" fontId="0" fillId="0" borderId="0" xfId="0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1" fontId="0" fillId="0" borderId="0" xfId="0" applyNumberFormat="1" applyFill="1" applyBorder="1"/>
    <xf numFmtId="1" fontId="0" fillId="0" borderId="0" xfId="0" applyNumberFormat="1" applyFont="1" applyFill="1" applyBorder="1"/>
    <xf numFmtId="0" fontId="1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CATEGORÍAS!$V$3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CATEGORÍAS!$A$4:$A$26</c:f>
              <c:strCache>
                <c:ptCount val="23"/>
                <c:pt idx="0">
                  <c:v>Vídeos promocionados</c:v>
                </c:pt>
                <c:pt idx="1">
                  <c:v>Vídeos destacados</c:v>
                </c:pt>
                <c:pt idx="2">
                  <c:v>Vídeos que se están viendo ahora</c:v>
                </c:pt>
                <c:pt idx="3">
                  <c:v>Más Populares  (1)</c:v>
                </c:pt>
                <c:pt idx="4">
                  <c:v>Recomendaciones personalizadas </c:v>
                </c:pt>
                <c:pt idx="5">
                  <c:v>Vídeos que se están viendo ahora</c:v>
                </c:pt>
                <c:pt idx="6">
                  <c:v>Tendencias </c:v>
                </c:pt>
                <c:pt idx="7">
                  <c:v>Diversas categorías (2)</c:v>
                </c:pt>
                <c:pt idx="8">
                  <c:v>Más vistos</c:v>
                </c:pt>
                <c:pt idx="9">
                  <c:v>Superfavoritos</c:v>
                </c:pt>
                <c:pt idx="10">
                  <c:v>Destacados</c:v>
                </c:pt>
                <c:pt idx="11">
                  <c:v>De Youtube</c:v>
                </c:pt>
                <c:pt idx="12">
                  <c:v>Recomendaciones</c:v>
                </c:pt>
                <c:pt idx="13">
                  <c:v>Vídeos del día</c:v>
                </c:pt>
                <c:pt idx="14">
                  <c:v>Cabecera (3)</c:v>
                </c:pt>
                <c:pt idx="15">
                  <c:v>Populares en Youtube</c:v>
                </c:pt>
                <c:pt idx="16">
                  <c:v>Canal recomendado para ti</c:v>
                </c:pt>
                <c:pt idx="17">
                  <c:v>Canal recomendado</c:v>
                </c:pt>
                <c:pt idx="18">
                  <c:v>Vídeos populares</c:v>
                </c:pt>
                <c:pt idx="19">
                  <c:v>Vídeos del momento</c:v>
                </c:pt>
                <c:pt idx="20">
                  <c:v>Canciones del momento</c:v>
                </c:pt>
                <c:pt idx="21">
                  <c:v>Tema</c:v>
                </c:pt>
                <c:pt idx="22">
                  <c:v>Vídeos recomendados</c:v>
                </c:pt>
              </c:strCache>
            </c:strRef>
          </c:cat>
          <c:val>
            <c:numRef>
              <c:f>CATEGORÍAS!$V$4:$V$26</c:f>
              <c:numCache>
                <c:formatCode>General</c:formatCode>
                <c:ptCount val="23"/>
                <c:pt idx="0">
                  <c:v>4.0</c:v>
                </c:pt>
                <c:pt idx="1">
                  <c:v>27.0</c:v>
                </c:pt>
                <c:pt idx="2">
                  <c:v>12.0</c:v>
                </c:pt>
                <c:pt idx="3">
                  <c:v>48.0</c:v>
                </c:pt>
                <c:pt idx="4">
                  <c:v>16.0</c:v>
                </c:pt>
                <c:pt idx="5">
                  <c:v>0.0</c:v>
                </c:pt>
                <c:pt idx="6">
                  <c:v>26.0</c:v>
                </c:pt>
                <c:pt idx="7">
                  <c:v>111.0</c:v>
                </c:pt>
                <c:pt idx="8">
                  <c:v>3.0</c:v>
                </c:pt>
                <c:pt idx="9">
                  <c:v>3.0</c:v>
                </c:pt>
                <c:pt idx="10">
                  <c:v>9.0</c:v>
                </c:pt>
                <c:pt idx="11">
                  <c:v>49.0</c:v>
                </c:pt>
                <c:pt idx="12">
                  <c:v>15.0</c:v>
                </c:pt>
                <c:pt idx="13">
                  <c:v>4.0</c:v>
                </c:pt>
                <c:pt idx="14">
                  <c:v>28.0</c:v>
                </c:pt>
                <c:pt idx="15">
                  <c:v>50.0</c:v>
                </c:pt>
                <c:pt idx="16">
                  <c:v>39.0</c:v>
                </c:pt>
                <c:pt idx="17">
                  <c:v>141.0</c:v>
                </c:pt>
                <c:pt idx="18">
                  <c:v>5.0</c:v>
                </c:pt>
                <c:pt idx="19">
                  <c:v>9.0</c:v>
                </c:pt>
                <c:pt idx="20">
                  <c:v>5.0</c:v>
                </c:pt>
                <c:pt idx="21">
                  <c:v>15.0</c:v>
                </c:pt>
                <c:pt idx="22">
                  <c:v>40.0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2332520"/>
        <c:axId val="2122331624"/>
        <c:axId val="0"/>
      </c:bar3DChart>
      <c:catAx>
        <c:axId val="21223325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331624"/>
        <c:crosses val="autoZero"/>
        <c:auto val="1"/>
        <c:lblAlgn val="ctr"/>
        <c:lblOffset val="100"/>
        <c:noMultiLvlLbl val="0"/>
      </c:catAx>
      <c:valAx>
        <c:axId val="2122331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332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(CATEGORÍAS!$A$67,CATEGORÍAS!$A$68)</c:f>
              <c:strCache>
                <c:ptCount val="2"/>
                <c:pt idx="0">
                  <c:v>Canales recomendados</c:v>
                </c:pt>
                <c:pt idx="1">
                  <c:v>Populares en Youtube</c:v>
                </c:pt>
              </c:strCache>
            </c:strRef>
          </c:cat>
          <c:val>
            <c:numRef>
              <c:f>(CATEGORÍAS!$V$67,CATEGORÍAS!$V$68)</c:f>
              <c:numCache>
                <c:formatCode>General</c:formatCode>
                <c:ptCount val="2"/>
                <c:pt idx="0">
                  <c:v>195.0</c:v>
                </c:pt>
                <c:pt idx="1">
                  <c:v>152.0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CATEGORÍAS!$A$67</c:f>
              <c:strCache>
                <c:ptCount val="1"/>
                <c:pt idx="0">
                  <c:v>Canales recomendados</c:v>
                </c:pt>
              </c:strCache>
            </c:strRef>
          </c:tx>
          <c:marker>
            <c:symbol val="none"/>
          </c:marker>
          <c:cat>
            <c:strRef>
              <c:f>CATEGORÍAS!$B$66:$U$66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CATEGORÍAS!$B$67:$U$67</c:f>
              <c:numCache>
                <c:formatCode>General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39.0</c:v>
                </c:pt>
                <c:pt idx="12">
                  <c:v>25.0</c:v>
                </c:pt>
                <c:pt idx="13">
                  <c:v>30.0</c:v>
                </c:pt>
                <c:pt idx="14">
                  <c:v>21.0</c:v>
                </c:pt>
                <c:pt idx="15">
                  <c:v>25.0</c:v>
                </c:pt>
                <c:pt idx="16">
                  <c:v>10.0</c:v>
                </c:pt>
                <c:pt idx="17">
                  <c:v>10.0</c:v>
                </c:pt>
                <c:pt idx="18">
                  <c:v>20.0</c:v>
                </c:pt>
                <c:pt idx="19">
                  <c:v>15.0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CATEGORÍAS!$A$68</c:f>
              <c:strCache>
                <c:ptCount val="1"/>
                <c:pt idx="0">
                  <c:v>Populares en Youtube</c:v>
                </c:pt>
              </c:strCache>
            </c:strRef>
          </c:tx>
          <c:marker>
            <c:symbol val="none"/>
          </c:marker>
          <c:cat>
            <c:strRef>
              <c:f>CATEGORÍAS!$B$66:$U$66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CATEGORÍAS!$B$68:$U$68</c:f>
              <c:numCache>
                <c:formatCode>General</c:formatCode>
                <c:ptCount val="20"/>
                <c:pt idx="0">
                  <c:v>0.0</c:v>
                </c:pt>
                <c:pt idx="1">
                  <c:v>10.0</c:v>
                </c:pt>
                <c:pt idx="2">
                  <c:v>10.0</c:v>
                </c:pt>
                <c:pt idx="3">
                  <c:v>10.0</c:v>
                </c:pt>
                <c:pt idx="4">
                  <c:v>10.0</c:v>
                </c:pt>
                <c:pt idx="5">
                  <c:v>0.0</c:v>
                </c:pt>
                <c:pt idx="6">
                  <c:v>30.0</c:v>
                </c:pt>
                <c:pt idx="7">
                  <c:v>19.0</c:v>
                </c:pt>
                <c:pt idx="8">
                  <c:v>4.0</c:v>
                </c:pt>
                <c:pt idx="9">
                  <c:v>4.0</c:v>
                </c:pt>
                <c:pt idx="10">
                  <c:v>5.0</c:v>
                </c:pt>
                <c:pt idx="11">
                  <c:v>5.0</c:v>
                </c:pt>
                <c:pt idx="12">
                  <c:v>10.0</c:v>
                </c:pt>
                <c:pt idx="13">
                  <c:v>5.0</c:v>
                </c:pt>
                <c:pt idx="14">
                  <c:v>10.0</c:v>
                </c:pt>
                <c:pt idx="15">
                  <c:v>0.0</c:v>
                </c:pt>
                <c:pt idx="16">
                  <c:v>5.0</c:v>
                </c:pt>
                <c:pt idx="17">
                  <c:v>15.0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572648"/>
        <c:axId val="2124575624"/>
      </c:lineChart>
      <c:catAx>
        <c:axId val="2124572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575624"/>
        <c:crosses val="autoZero"/>
        <c:auto val="1"/>
        <c:lblAlgn val="ctr"/>
        <c:lblOffset val="100"/>
        <c:noMultiLvlLbl val="0"/>
      </c:catAx>
      <c:valAx>
        <c:axId val="2124575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572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'TIPO DE PRODUCTOR'!$C$2</c:f>
              <c:strCache>
                <c:ptCount val="1"/>
                <c:pt idx="0">
                  <c:v>EMEREC</c:v>
                </c:pt>
              </c:strCache>
            </c:strRef>
          </c:tx>
          <c:marker>
            <c:symbol val="none"/>
          </c:marker>
          <c:cat>
            <c:strRef>
              <c:f>'TIPO DE PRODUCTOR'!$B$3:$B$22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PRODUCTOR'!$C$3:$C$22</c:f>
              <c:numCache>
                <c:formatCode>General</c:formatCode>
                <c:ptCount val="20"/>
                <c:pt idx="0">
                  <c:v>38.0</c:v>
                </c:pt>
                <c:pt idx="1">
                  <c:v>28.0</c:v>
                </c:pt>
                <c:pt idx="2">
                  <c:v>42.0</c:v>
                </c:pt>
                <c:pt idx="3">
                  <c:v>23.0</c:v>
                </c:pt>
                <c:pt idx="4">
                  <c:v>42.0</c:v>
                </c:pt>
                <c:pt idx="5">
                  <c:v>32.0</c:v>
                </c:pt>
                <c:pt idx="6">
                  <c:v>27.0</c:v>
                </c:pt>
                <c:pt idx="7">
                  <c:v>8.0</c:v>
                </c:pt>
                <c:pt idx="8">
                  <c:v>0.0</c:v>
                </c:pt>
                <c:pt idx="9">
                  <c:v>8.0</c:v>
                </c:pt>
                <c:pt idx="10">
                  <c:v>3.0</c:v>
                </c:pt>
                <c:pt idx="11">
                  <c:v>3.0</c:v>
                </c:pt>
                <c:pt idx="12">
                  <c:v>5.0</c:v>
                </c:pt>
                <c:pt idx="13">
                  <c:v>3.0</c:v>
                </c:pt>
                <c:pt idx="14">
                  <c:v>0.0</c:v>
                </c:pt>
                <c:pt idx="15">
                  <c:v>0.0</c:v>
                </c:pt>
                <c:pt idx="16">
                  <c:v>8.0</c:v>
                </c:pt>
                <c:pt idx="17">
                  <c:v>3.0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'TIPO DE PRODUCTOR'!$D$2</c:f>
              <c:strCache>
                <c:ptCount val="1"/>
                <c:pt idx="0">
                  <c:v>PROAM</c:v>
                </c:pt>
              </c:strCache>
            </c:strRef>
          </c:tx>
          <c:marker>
            <c:symbol val="none"/>
          </c:marker>
          <c:cat>
            <c:strRef>
              <c:f>'TIPO DE PRODUCTOR'!$B$3:$B$22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PRODUCTOR'!$D$3:$D$22</c:f>
              <c:numCache>
                <c:formatCode>General</c:formatCode>
                <c:ptCount val="20"/>
                <c:pt idx="0">
                  <c:v>31.0</c:v>
                </c:pt>
                <c:pt idx="1">
                  <c:v>22.0</c:v>
                </c:pt>
                <c:pt idx="2">
                  <c:v>42.0</c:v>
                </c:pt>
                <c:pt idx="3">
                  <c:v>35.0</c:v>
                </c:pt>
                <c:pt idx="4">
                  <c:v>4.0</c:v>
                </c:pt>
                <c:pt idx="5">
                  <c:v>24.0</c:v>
                </c:pt>
                <c:pt idx="6">
                  <c:v>27.0</c:v>
                </c:pt>
                <c:pt idx="7">
                  <c:v>54.0</c:v>
                </c:pt>
                <c:pt idx="8">
                  <c:v>42.0</c:v>
                </c:pt>
                <c:pt idx="9">
                  <c:v>42.0</c:v>
                </c:pt>
                <c:pt idx="10">
                  <c:v>41.0</c:v>
                </c:pt>
                <c:pt idx="11">
                  <c:v>72.0</c:v>
                </c:pt>
                <c:pt idx="12">
                  <c:v>46.0</c:v>
                </c:pt>
                <c:pt idx="13">
                  <c:v>28.0</c:v>
                </c:pt>
                <c:pt idx="14">
                  <c:v>51.0</c:v>
                </c:pt>
                <c:pt idx="15">
                  <c:v>35.0</c:v>
                </c:pt>
                <c:pt idx="16">
                  <c:v>53.0</c:v>
                </c:pt>
                <c:pt idx="17">
                  <c:v>35.0</c:v>
                </c:pt>
                <c:pt idx="18">
                  <c:v>53.0</c:v>
                </c:pt>
                <c:pt idx="19">
                  <c:v>50.0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'TIPO DE PRODUCTOR'!$E$2</c:f>
              <c:strCache>
                <c:ptCount val="1"/>
                <c:pt idx="0">
                  <c:v>ICC</c:v>
                </c:pt>
              </c:strCache>
            </c:strRef>
          </c:tx>
          <c:marker>
            <c:symbol val="none"/>
          </c:marker>
          <c:cat>
            <c:strRef>
              <c:f>'TIPO DE PRODUCTOR'!$B$3:$B$22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PRODUCTOR'!$E$3:$E$22</c:f>
              <c:numCache>
                <c:formatCode>General</c:formatCode>
                <c:ptCount val="20"/>
                <c:pt idx="0">
                  <c:v>31.0</c:v>
                </c:pt>
                <c:pt idx="1">
                  <c:v>11.0</c:v>
                </c:pt>
                <c:pt idx="2">
                  <c:v>5.0</c:v>
                </c:pt>
                <c:pt idx="3">
                  <c:v>15.0</c:v>
                </c:pt>
                <c:pt idx="4">
                  <c:v>25.0</c:v>
                </c:pt>
                <c:pt idx="5">
                  <c:v>21.0</c:v>
                </c:pt>
                <c:pt idx="6">
                  <c:v>27.0</c:v>
                </c:pt>
                <c:pt idx="7">
                  <c:v>27.0</c:v>
                </c:pt>
                <c:pt idx="8">
                  <c:v>42.0</c:v>
                </c:pt>
                <c:pt idx="9">
                  <c:v>38.0</c:v>
                </c:pt>
                <c:pt idx="10">
                  <c:v>41.0</c:v>
                </c:pt>
                <c:pt idx="11">
                  <c:v>18.0</c:v>
                </c:pt>
                <c:pt idx="12">
                  <c:v>33.0</c:v>
                </c:pt>
                <c:pt idx="13">
                  <c:v>67.0</c:v>
                </c:pt>
                <c:pt idx="14">
                  <c:v>46.0</c:v>
                </c:pt>
                <c:pt idx="15">
                  <c:v>63.0</c:v>
                </c:pt>
                <c:pt idx="16">
                  <c:v>20.0</c:v>
                </c:pt>
                <c:pt idx="17">
                  <c:v>60.0</c:v>
                </c:pt>
                <c:pt idx="18">
                  <c:v>48.0</c:v>
                </c:pt>
                <c:pt idx="19">
                  <c:v>48.0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47720"/>
        <c:axId val="2124650696"/>
      </c:lineChart>
      <c:catAx>
        <c:axId val="2124647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650696"/>
        <c:crosses val="autoZero"/>
        <c:auto val="1"/>
        <c:lblAlgn val="ctr"/>
        <c:lblOffset val="100"/>
        <c:noMultiLvlLbl val="0"/>
      </c:catAx>
      <c:valAx>
        <c:axId val="2124650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647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'TIPO DE PRODUCTOR'!$C$28</c:f>
              <c:strCache>
                <c:ptCount val="1"/>
                <c:pt idx="0">
                  <c:v>EMEREC</c:v>
                </c:pt>
              </c:strCache>
            </c:strRef>
          </c:tx>
          <c:marker>
            <c:symbol val="none"/>
          </c:marker>
          <c:cat>
            <c:strRef>
              <c:f>'TIPO DE PRODUCTOR'!$B$29:$B$48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PRODUCTOR'!$C$29:$C$48</c:f>
              <c:numCache>
                <c:formatCode>General</c:formatCode>
                <c:ptCount val="20"/>
                <c:pt idx="0">
                  <c:v>6.0</c:v>
                </c:pt>
                <c:pt idx="1">
                  <c:v>5.0</c:v>
                </c:pt>
                <c:pt idx="2">
                  <c:v>8.0</c:v>
                </c:pt>
                <c:pt idx="3">
                  <c:v>6.0</c:v>
                </c:pt>
                <c:pt idx="4">
                  <c:v>10.0</c:v>
                </c:pt>
                <c:pt idx="5">
                  <c:v>11.0</c:v>
                </c:pt>
                <c:pt idx="6">
                  <c:v>13.0</c:v>
                </c:pt>
                <c:pt idx="7">
                  <c:v>2.0</c:v>
                </c:pt>
                <c:pt idx="8">
                  <c:v>0.0</c:v>
                </c:pt>
                <c:pt idx="9">
                  <c:v>2.0</c:v>
                </c:pt>
                <c:pt idx="10">
                  <c:v>1.0</c:v>
                </c:pt>
                <c:pt idx="11">
                  <c:v>2.0</c:v>
                </c:pt>
                <c:pt idx="12">
                  <c:v>2.0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3.0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'TIPO DE PRODUCTOR'!$D$28</c:f>
              <c:strCache>
                <c:ptCount val="1"/>
                <c:pt idx="0">
                  <c:v>PROAM</c:v>
                </c:pt>
              </c:strCache>
            </c:strRef>
          </c:tx>
          <c:marker>
            <c:symbol val="none"/>
          </c:marker>
          <c:cat>
            <c:strRef>
              <c:f>'TIPO DE PRODUCTOR'!$B$29:$B$48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PRODUCTOR'!$D$29:$D$48</c:f>
              <c:numCache>
                <c:formatCode>General</c:formatCode>
                <c:ptCount val="20"/>
                <c:pt idx="0">
                  <c:v>5.0</c:v>
                </c:pt>
                <c:pt idx="1">
                  <c:v>4.0</c:v>
                </c:pt>
                <c:pt idx="2">
                  <c:v>8.0</c:v>
                </c:pt>
                <c:pt idx="3">
                  <c:v>9.0</c:v>
                </c:pt>
                <c:pt idx="4">
                  <c:v>1.0</c:v>
                </c:pt>
                <c:pt idx="5">
                  <c:v>8.0</c:v>
                </c:pt>
                <c:pt idx="6">
                  <c:v>13.0</c:v>
                </c:pt>
                <c:pt idx="7">
                  <c:v>14.0</c:v>
                </c:pt>
                <c:pt idx="8">
                  <c:v>10.0</c:v>
                </c:pt>
                <c:pt idx="9">
                  <c:v>10.0</c:v>
                </c:pt>
                <c:pt idx="10">
                  <c:v>12.0</c:v>
                </c:pt>
                <c:pt idx="11">
                  <c:v>49.0</c:v>
                </c:pt>
                <c:pt idx="12">
                  <c:v>18.0</c:v>
                </c:pt>
                <c:pt idx="13">
                  <c:v>11.0</c:v>
                </c:pt>
                <c:pt idx="14">
                  <c:v>18.0</c:v>
                </c:pt>
                <c:pt idx="15">
                  <c:v>14.0</c:v>
                </c:pt>
                <c:pt idx="16">
                  <c:v>21.0</c:v>
                </c:pt>
                <c:pt idx="17">
                  <c:v>14.0</c:v>
                </c:pt>
                <c:pt idx="18">
                  <c:v>21.0</c:v>
                </c:pt>
                <c:pt idx="19">
                  <c:v>21.0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'TIPO DE PRODUCTOR'!$E$28</c:f>
              <c:strCache>
                <c:ptCount val="1"/>
                <c:pt idx="0">
                  <c:v>ICC</c:v>
                </c:pt>
              </c:strCache>
            </c:strRef>
          </c:tx>
          <c:marker>
            <c:symbol val="none"/>
          </c:marker>
          <c:cat>
            <c:strRef>
              <c:f>'TIPO DE PRODUCTOR'!$B$29:$B$48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'TIPO DE PRODUCTOR'!$E$29:$E$48</c:f>
              <c:numCache>
                <c:formatCode>General</c:formatCode>
                <c:ptCount val="20"/>
                <c:pt idx="0">
                  <c:v>5.0</c:v>
                </c:pt>
                <c:pt idx="1">
                  <c:v>2.0</c:v>
                </c:pt>
                <c:pt idx="2">
                  <c:v>1.0</c:v>
                </c:pt>
                <c:pt idx="3">
                  <c:v>4.0</c:v>
                </c:pt>
                <c:pt idx="4">
                  <c:v>6.0</c:v>
                </c:pt>
                <c:pt idx="5">
                  <c:v>7.0</c:v>
                </c:pt>
                <c:pt idx="6">
                  <c:v>13.0</c:v>
                </c:pt>
                <c:pt idx="7">
                  <c:v>7.0</c:v>
                </c:pt>
                <c:pt idx="8">
                  <c:v>10.0</c:v>
                </c:pt>
                <c:pt idx="9">
                  <c:v>9.0</c:v>
                </c:pt>
                <c:pt idx="10">
                  <c:v>12.0</c:v>
                </c:pt>
                <c:pt idx="11">
                  <c:v>12.0</c:v>
                </c:pt>
                <c:pt idx="12">
                  <c:v>13.0</c:v>
                </c:pt>
                <c:pt idx="13">
                  <c:v>26.0</c:v>
                </c:pt>
                <c:pt idx="14">
                  <c:v>16.0</c:v>
                </c:pt>
                <c:pt idx="15">
                  <c:v>25.0</c:v>
                </c:pt>
                <c:pt idx="16">
                  <c:v>8.0</c:v>
                </c:pt>
                <c:pt idx="17">
                  <c:v>24.0</c:v>
                </c:pt>
                <c:pt idx="18">
                  <c:v>19.0</c:v>
                </c:pt>
                <c:pt idx="19">
                  <c:v>19.0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85688"/>
        <c:axId val="2124688664"/>
      </c:lineChart>
      <c:catAx>
        <c:axId val="2124685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688664"/>
        <c:crosses val="autoZero"/>
        <c:auto val="1"/>
        <c:lblAlgn val="ctr"/>
        <c:lblOffset val="100"/>
        <c:noMultiLvlLbl val="0"/>
      </c:catAx>
      <c:valAx>
        <c:axId val="2124688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6856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'NÚMERO VÍDEOS'!$B$1</c:f>
              <c:strCache>
                <c:ptCount val="1"/>
                <c:pt idx="0">
                  <c:v>Nº Videos</c:v>
                </c:pt>
              </c:strCache>
            </c:strRef>
          </c:tx>
          <c:marker>
            <c:symbol val="none"/>
          </c:marker>
          <c:cat>
            <c:strRef>
              <c:f>'NÚMERO VÍDEOS'!$A$2:$A$21</c:f>
              <c:strCache>
                <c:ptCount val="20"/>
                <c:pt idx="0">
                  <c:v>1S2009</c:v>
                </c:pt>
                <c:pt idx="1">
                  <c:v>2S2009</c:v>
                </c:pt>
                <c:pt idx="2">
                  <c:v>1S2010</c:v>
                </c:pt>
                <c:pt idx="3">
                  <c:v>2S2010</c:v>
                </c:pt>
                <c:pt idx="4">
                  <c:v>1S2011</c:v>
                </c:pt>
                <c:pt idx="5">
                  <c:v>2S2011</c:v>
                </c:pt>
                <c:pt idx="6">
                  <c:v>1S2012</c:v>
                </c:pt>
                <c:pt idx="7">
                  <c:v>2S2012</c:v>
                </c:pt>
                <c:pt idx="8">
                  <c:v>1S2013</c:v>
                </c:pt>
                <c:pt idx="9">
                  <c:v>2S2013</c:v>
                </c:pt>
                <c:pt idx="10">
                  <c:v>1S2014</c:v>
                </c:pt>
                <c:pt idx="11">
                  <c:v>2S2014</c:v>
                </c:pt>
                <c:pt idx="12">
                  <c:v>1S2015</c:v>
                </c:pt>
                <c:pt idx="13">
                  <c:v>2S2015</c:v>
                </c:pt>
                <c:pt idx="14">
                  <c:v>1S2016</c:v>
                </c:pt>
                <c:pt idx="15">
                  <c:v>2S2016</c:v>
                </c:pt>
                <c:pt idx="16">
                  <c:v>1S2017</c:v>
                </c:pt>
                <c:pt idx="17">
                  <c:v>2S2017</c:v>
                </c:pt>
                <c:pt idx="18">
                  <c:v>1S2018</c:v>
                </c:pt>
                <c:pt idx="19">
                  <c:v>2S2018</c:v>
                </c:pt>
              </c:strCache>
            </c:strRef>
          </c:cat>
          <c:val>
            <c:numRef>
              <c:f>'NÚMERO VÍDEOS'!$B$2:$B$21</c:f>
              <c:numCache>
                <c:formatCode>General</c:formatCode>
                <c:ptCount val="20"/>
                <c:pt idx="0">
                  <c:v>16.0</c:v>
                </c:pt>
                <c:pt idx="1">
                  <c:v>18.0</c:v>
                </c:pt>
                <c:pt idx="2" formatCode="0">
                  <c:v>18.0</c:v>
                </c:pt>
                <c:pt idx="3" formatCode="0">
                  <c:v>26.0</c:v>
                </c:pt>
                <c:pt idx="4">
                  <c:v>24.0</c:v>
                </c:pt>
                <c:pt idx="5">
                  <c:v>40.0</c:v>
                </c:pt>
                <c:pt idx="6">
                  <c:v>48.0</c:v>
                </c:pt>
                <c:pt idx="7">
                  <c:v>26.0</c:v>
                </c:pt>
                <c:pt idx="8">
                  <c:v>24.0</c:v>
                </c:pt>
                <c:pt idx="9">
                  <c:v>24.0</c:v>
                </c:pt>
                <c:pt idx="10">
                  <c:v>29.0</c:v>
                </c:pt>
                <c:pt idx="11">
                  <c:v>68.0</c:v>
                </c:pt>
                <c:pt idx="12">
                  <c:v>39.0</c:v>
                </c:pt>
                <c:pt idx="13">
                  <c:v>39.0</c:v>
                </c:pt>
                <c:pt idx="14">
                  <c:v>35.0</c:v>
                </c:pt>
                <c:pt idx="15">
                  <c:v>40.0</c:v>
                </c:pt>
                <c:pt idx="16">
                  <c:v>40.0</c:v>
                </c:pt>
                <c:pt idx="17">
                  <c:v>40.0</c:v>
                </c:pt>
                <c:pt idx="18">
                  <c:v>40.0</c:v>
                </c:pt>
                <c:pt idx="19">
                  <c:v>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719640"/>
        <c:axId val="2124722600"/>
      </c:lineChart>
      <c:catAx>
        <c:axId val="2124719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722600"/>
        <c:crosses val="autoZero"/>
        <c:auto val="1"/>
        <c:lblAlgn val="ctr"/>
        <c:lblOffset val="100"/>
        <c:noMultiLvlLbl val="0"/>
      </c:catAx>
      <c:valAx>
        <c:axId val="2124722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7196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127000</xdr:colOff>
      <xdr:row>4</xdr:row>
      <xdr:rowOff>101600</xdr:rowOff>
    </xdr:from>
    <xdr:to>
      <xdr:col>27</xdr:col>
      <xdr:colOff>571500</xdr:colOff>
      <xdr:row>18</xdr:row>
      <xdr:rowOff>177800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12700</xdr:colOff>
      <xdr:row>73</xdr:row>
      <xdr:rowOff>101600</xdr:rowOff>
    </xdr:from>
    <xdr:to>
      <xdr:col>19</xdr:col>
      <xdr:colOff>50800</xdr:colOff>
      <xdr:row>87</xdr:row>
      <xdr:rowOff>177800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1879600</xdr:colOff>
      <xdr:row>71</xdr:row>
      <xdr:rowOff>25400</xdr:rowOff>
    </xdr:from>
    <xdr:to>
      <xdr:col>7</xdr:col>
      <xdr:colOff>317500</xdr:colOff>
      <xdr:row>85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12700</xdr:rowOff>
    </xdr:from>
    <xdr:to>
      <xdr:col>17</xdr:col>
      <xdr:colOff>342900</xdr:colOff>
      <xdr:row>24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800100</xdr:colOff>
      <xdr:row>27</xdr:row>
      <xdr:rowOff>31750</xdr:rowOff>
    </xdr:from>
    <xdr:to>
      <xdr:col>15</xdr:col>
      <xdr:colOff>698500</xdr:colOff>
      <xdr:row>46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3</xdr:row>
      <xdr:rowOff>114300</xdr:rowOff>
    </xdr:from>
    <xdr:to>
      <xdr:col>12</xdr:col>
      <xdr:colOff>571500</xdr:colOff>
      <xdr:row>27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topLeftCell="A35" workbookViewId="0">
      <selection activeCell="E73" sqref="E73"/>
    </sheetView>
  </sheetViews>
  <sheetFormatPr baseColWidth="10" defaultRowHeight="15" x14ac:dyDescent="0"/>
  <cols>
    <col min="1" max="1" width="21" customWidth="1"/>
    <col min="2" max="2" width="33.83203125" customWidth="1"/>
    <col min="3" max="3" width="18.33203125" customWidth="1"/>
    <col min="4" max="4" width="16.5" customWidth="1"/>
    <col min="5" max="6" width="15.83203125" customWidth="1"/>
    <col min="7" max="7" width="16.83203125" customWidth="1"/>
  </cols>
  <sheetData>
    <row r="1" spans="1:9">
      <c r="A1" t="s">
        <v>0</v>
      </c>
    </row>
    <row r="2" spans="1:9">
      <c r="C2" s="32" t="s">
        <v>8</v>
      </c>
      <c r="D2" s="33"/>
      <c r="E2" s="33"/>
      <c r="F2" s="34"/>
      <c r="I2" s="14"/>
    </row>
    <row r="3" spans="1:9">
      <c r="A3" s="2" t="s">
        <v>1</v>
      </c>
      <c r="B3" s="2" t="s">
        <v>6</v>
      </c>
      <c r="C3" s="2" t="s">
        <v>104</v>
      </c>
      <c r="D3" s="2" t="s">
        <v>3</v>
      </c>
      <c r="E3" s="2" t="s">
        <v>4</v>
      </c>
      <c r="F3" s="2" t="s">
        <v>7</v>
      </c>
      <c r="G3" s="2" t="s">
        <v>2</v>
      </c>
      <c r="I3" s="15" t="s">
        <v>59</v>
      </c>
    </row>
    <row r="4" spans="1:9">
      <c r="A4" s="3">
        <v>39851</v>
      </c>
      <c r="B4" s="3"/>
      <c r="C4" s="7"/>
      <c r="D4" s="7"/>
      <c r="E4" s="7"/>
      <c r="F4" s="7"/>
      <c r="G4" s="7"/>
      <c r="I4" s="14" t="s">
        <v>66</v>
      </c>
    </row>
    <row r="5" spans="1:9">
      <c r="A5" s="1"/>
      <c r="B5" s="3" t="s">
        <v>5</v>
      </c>
      <c r="C5" s="7"/>
      <c r="D5" s="7"/>
      <c r="E5" s="7">
        <v>4</v>
      </c>
      <c r="F5" s="7"/>
      <c r="G5" s="7">
        <v>4</v>
      </c>
      <c r="I5" t="s">
        <v>61</v>
      </c>
    </row>
    <row r="6" spans="1:9">
      <c r="A6" s="1"/>
      <c r="B6" s="3" t="s">
        <v>9</v>
      </c>
      <c r="C6" s="7">
        <v>6</v>
      </c>
      <c r="D6" s="7">
        <v>5</v>
      </c>
      <c r="E6" s="7">
        <v>1</v>
      </c>
      <c r="F6" s="7"/>
      <c r="G6" s="7">
        <v>12</v>
      </c>
      <c r="I6" t="s">
        <v>62</v>
      </c>
    </row>
    <row r="7" spans="1:9">
      <c r="A7" s="1"/>
      <c r="B7" s="4" t="s">
        <v>11</v>
      </c>
      <c r="C7" s="8">
        <v>6</v>
      </c>
      <c r="D7" s="8">
        <v>5</v>
      </c>
      <c r="E7" s="8">
        <v>5</v>
      </c>
      <c r="F7" s="8"/>
      <c r="G7" s="8">
        <v>16</v>
      </c>
      <c r="I7" t="s">
        <v>63</v>
      </c>
    </row>
    <row r="8" spans="1:9">
      <c r="A8" s="1"/>
      <c r="B8" s="4" t="s">
        <v>10</v>
      </c>
      <c r="C8" s="8">
        <f>C7*100/16</f>
        <v>37.5</v>
      </c>
      <c r="D8" s="8">
        <f>D7*100/16</f>
        <v>31.25</v>
      </c>
      <c r="E8" s="8">
        <f>E7*100/16</f>
        <v>31.25</v>
      </c>
      <c r="F8" s="8">
        <v>0</v>
      </c>
      <c r="G8" s="8"/>
    </row>
    <row r="9" spans="1:9">
      <c r="A9" s="1"/>
      <c r="B9" s="4"/>
      <c r="C9" s="7"/>
      <c r="D9" s="7"/>
      <c r="E9" s="7"/>
      <c r="F9" s="7"/>
      <c r="G9" s="7"/>
    </row>
    <row r="10" spans="1:9">
      <c r="A10" s="3">
        <v>40027</v>
      </c>
      <c r="B10" s="1" t="s">
        <v>26</v>
      </c>
      <c r="C10" s="7">
        <v>1</v>
      </c>
      <c r="D10" s="7"/>
      <c r="E10" s="7"/>
      <c r="F10" s="7">
        <v>3</v>
      </c>
      <c r="G10" s="7">
        <v>4</v>
      </c>
      <c r="I10" s="19" t="s">
        <v>65</v>
      </c>
    </row>
    <row r="11" spans="1:9">
      <c r="A11" s="1"/>
      <c r="B11" s="1" t="s">
        <v>9</v>
      </c>
      <c r="C11" s="7"/>
      <c r="D11" s="7">
        <v>3</v>
      </c>
      <c r="E11" s="7">
        <v>1</v>
      </c>
      <c r="F11" s="7"/>
      <c r="G11" s="7">
        <v>4</v>
      </c>
      <c r="I11" t="s">
        <v>67</v>
      </c>
    </row>
    <row r="12" spans="1:9">
      <c r="A12" s="1"/>
      <c r="B12" s="1" t="s">
        <v>25</v>
      </c>
      <c r="C12" s="7">
        <v>4</v>
      </c>
      <c r="D12" s="7">
        <v>1</v>
      </c>
      <c r="E12" s="7">
        <v>1</v>
      </c>
      <c r="F12" s="7">
        <v>4</v>
      </c>
      <c r="G12" s="7">
        <v>10</v>
      </c>
      <c r="I12" t="s">
        <v>68</v>
      </c>
    </row>
    <row r="13" spans="1:9">
      <c r="A13" s="1"/>
      <c r="B13" s="5" t="s">
        <v>11</v>
      </c>
      <c r="C13" s="8">
        <v>5</v>
      </c>
      <c r="D13" s="8">
        <v>4</v>
      </c>
      <c r="E13" s="8">
        <v>2</v>
      </c>
      <c r="F13" s="8">
        <v>7</v>
      </c>
      <c r="G13" s="8">
        <v>18</v>
      </c>
      <c r="I13" t="s">
        <v>69</v>
      </c>
    </row>
    <row r="14" spans="1:9">
      <c r="A14" s="1"/>
      <c r="B14" s="4" t="s">
        <v>10</v>
      </c>
      <c r="C14" s="8">
        <f>C13*100/18</f>
        <v>27.777777777777779</v>
      </c>
      <c r="D14" s="8">
        <f>D13*100/18</f>
        <v>22.222222222222221</v>
      </c>
      <c r="E14" s="8">
        <f>E13*100/18</f>
        <v>11.111111111111111</v>
      </c>
      <c r="F14" s="8">
        <f>F13*100/18</f>
        <v>38.888888888888886</v>
      </c>
      <c r="G14" s="8"/>
    </row>
    <row r="15" spans="1:9">
      <c r="A15" s="1"/>
      <c r="B15" s="1"/>
      <c r="C15" s="7"/>
      <c r="D15" s="7"/>
      <c r="E15" s="7"/>
      <c r="F15" s="7"/>
      <c r="G15" s="7"/>
    </row>
    <row r="16" spans="1:9">
      <c r="A16" s="3">
        <v>40214</v>
      </c>
      <c r="B16" s="1" t="s">
        <v>26</v>
      </c>
      <c r="C16" s="7">
        <v>3</v>
      </c>
      <c r="D16" s="7">
        <v>1</v>
      </c>
      <c r="E16" s="7"/>
      <c r="F16" s="7">
        <v>1</v>
      </c>
      <c r="G16" s="7">
        <f>SUM(C16:F16)</f>
        <v>5</v>
      </c>
    </row>
    <row r="17" spans="1:7">
      <c r="A17" s="1"/>
      <c r="B17" s="1" t="s">
        <v>9</v>
      </c>
      <c r="C17" s="7"/>
      <c r="D17" s="7">
        <v>4</v>
      </c>
      <c r="E17" s="7"/>
      <c r="F17" s="7"/>
      <c r="G17" s="7">
        <f>SUM(C17:F17)</f>
        <v>4</v>
      </c>
    </row>
    <row r="18" spans="1:7">
      <c r="A18" s="1"/>
      <c r="B18" s="1" t="s">
        <v>12</v>
      </c>
      <c r="C18" s="7">
        <v>5</v>
      </c>
      <c r="D18" s="7">
        <v>3</v>
      </c>
      <c r="E18" s="7">
        <v>1</v>
      </c>
      <c r="F18" s="7">
        <v>1</v>
      </c>
      <c r="G18" s="7">
        <f>SUM(C18:F18)</f>
        <v>10</v>
      </c>
    </row>
    <row r="19" spans="1:7">
      <c r="A19" s="1"/>
      <c r="B19" s="5" t="s">
        <v>11</v>
      </c>
      <c r="C19" s="8">
        <f>SUM(C16:C18)</f>
        <v>8</v>
      </c>
      <c r="D19" s="8">
        <f>SUM(D16:D18)</f>
        <v>8</v>
      </c>
      <c r="E19" s="8">
        <f>SUM(E16:E18)</f>
        <v>1</v>
      </c>
      <c r="F19" s="8">
        <f>SUM(F16:F18)</f>
        <v>2</v>
      </c>
      <c r="G19" s="8">
        <f>SUM(G16:G18)</f>
        <v>19</v>
      </c>
    </row>
    <row r="20" spans="1:7">
      <c r="A20" s="1"/>
      <c r="B20" s="4" t="s">
        <v>10</v>
      </c>
      <c r="C20" s="8">
        <f>C19*100/19</f>
        <v>42.10526315789474</v>
      </c>
      <c r="D20" s="8">
        <f>D19*100/19</f>
        <v>42.10526315789474</v>
      </c>
      <c r="E20" s="8">
        <f>E19*100/19</f>
        <v>5.2631578947368425</v>
      </c>
      <c r="F20" s="8">
        <f>F19*100/19</f>
        <v>10.526315789473685</v>
      </c>
      <c r="G20" s="8"/>
    </row>
    <row r="21" spans="1:7">
      <c r="A21" s="1"/>
      <c r="B21" s="1"/>
      <c r="C21" s="7"/>
      <c r="D21" s="7"/>
      <c r="E21" s="7"/>
      <c r="F21" s="7"/>
      <c r="G21" s="7"/>
    </row>
    <row r="22" spans="1:7">
      <c r="A22" s="3">
        <v>40392</v>
      </c>
      <c r="B22" s="1" t="s">
        <v>27</v>
      </c>
      <c r="C22" s="7">
        <v>2</v>
      </c>
      <c r="D22" s="7">
        <v>6</v>
      </c>
      <c r="E22" s="7"/>
      <c r="F22" s="7"/>
      <c r="G22" s="7">
        <f>SUM(C22:F22)</f>
        <v>8</v>
      </c>
    </row>
    <row r="23" spans="1:7">
      <c r="A23" s="1"/>
      <c r="B23" s="1" t="s">
        <v>26</v>
      </c>
      <c r="C23" s="7">
        <v>1</v>
      </c>
      <c r="D23" s="7"/>
      <c r="E23" s="7">
        <v>1</v>
      </c>
      <c r="F23" s="7">
        <v>2</v>
      </c>
      <c r="G23" s="7">
        <f>SUM(C23:F23)</f>
        <v>4</v>
      </c>
    </row>
    <row r="24" spans="1:7">
      <c r="A24" s="1"/>
      <c r="B24" s="1" t="s">
        <v>9</v>
      </c>
      <c r="C24" s="7"/>
      <c r="D24" s="7">
        <v>1</v>
      </c>
      <c r="E24" s="7">
        <v>1</v>
      </c>
      <c r="F24" s="7">
        <v>2</v>
      </c>
      <c r="G24" s="7">
        <f>SUM(C24:F24)</f>
        <v>4</v>
      </c>
    </row>
    <row r="25" spans="1:7">
      <c r="A25" s="1"/>
      <c r="B25" s="1" t="s">
        <v>36</v>
      </c>
      <c r="C25" s="7">
        <v>3</v>
      </c>
      <c r="D25" s="7">
        <v>2</v>
      </c>
      <c r="E25" s="7">
        <v>2</v>
      </c>
      <c r="F25" s="7">
        <v>3</v>
      </c>
      <c r="G25" s="7">
        <f>SUM(C25:F25)</f>
        <v>10</v>
      </c>
    </row>
    <row r="26" spans="1:7">
      <c r="A26" s="1"/>
      <c r="B26" s="5" t="s">
        <v>11</v>
      </c>
      <c r="C26" s="8">
        <v>6</v>
      </c>
      <c r="D26" s="8">
        <v>9</v>
      </c>
      <c r="E26" s="8">
        <f>SUM(E23:E25)</f>
        <v>4</v>
      </c>
      <c r="F26" s="8">
        <f>SUM(F23:F25)</f>
        <v>7</v>
      </c>
      <c r="G26" s="8">
        <f>SUM(G22:G25)</f>
        <v>26</v>
      </c>
    </row>
    <row r="27" spans="1:7">
      <c r="A27" s="1"/>
      <c r="B27" s="4" t="s">
        <v>10</v>
      </c>
      <c r="C27" s="8">
        <f>C26*100/26</f>
        <v>23.076923076923077</v>
      </c>
      <c r="D27" s="8">
        <f>D26*100/26</f>
        <v>34.615384615384613</v>
      </c>
      <c r="E27" s="8">
        <f>E26*100/26</f>
        <v>15.384615384615385</v>
      </c>
      <c r="F27" s="8">
        <f>F26*100/26</f>
        <v>26.923076923076923</v>
      </c>
      <c r="G27" s="8"/>
    </row>
    <row r="28" spans="1:7">
      <c r="A28" s="1"/>
      <c r="B28" s="1"/>
      <c r="C28" s="7"/>
      <c r="D28" s="7"/>
      <c r="E28" s="7"/>
      <c r="F28" s="7"/>
      <c r="G28" s="7"/>
    </row>
    <row r="29" spans="1:7">
      <c r="A29" s="3">
        <v>40558</v>
      </c>
      <c r="B29" s="1" t="s">
        <v>27</v>
      </c>
      <c r="C29" s="7">
        <v>3</v>
      </c>
      <c r="D29" s="7"/>
      <c r="E29" s="7">
        <v>3</v>
      </c>
      <c r="F29" s="7">
        <v>2</v>
      </c>
      <c r="G29" s="7">
        <f>SUM(C29:F29)</f>
        <v>8</v>
      </c>
    </row>
    <row r="30" spans="1:7">
      <c r="A30" s="1"/>
      <c r="B30" s="1" t="s">
        <v>12</v>
      </c>
      <c r="C30" s="7">
        <v>4</v>
      </c>
      <c r="D30" s="7"/>
      <c r="E30" s="7">
        <v>3</v>
      </c>
      <c r="F30" s="7">
        <v>3</v>
      </c>
      <c r="G30" s="7">
        <f>SUM(C30:F30)</f>
        <v>10</v>
      </c>
    </row>
    <row r="31" spans="1:7">
      <c r="A31" s="1"/>
      <c r="B31" s="1" t="s">
        <v>14</v>
      </c>
      <c r="C31" s="7">
        <v>2</v>
      </c>
      <c r="D31" s="7"/>
      <c r="E31" s="7"/>
      <c r="F31" s="7">
        <v>1</v>
      </c>
      <c r="G31" s="7">
        <f>SUM(C31:F31)</f>
        <v>3</v>
      </c>
    </row>
    <row r="32" spans="1:7">
      <c r="A32" s="1"/>
      <c r="B32" s="1" t="s">
        <v>9</v>
      </c>
      <c r="C32" s="7">
        <v>1</v>
      </c>
      <c r="D32" s="7">
        <v>1</v>
      </c>
      <c r="E32" s="7"/>
      <c r="F32" s="7">
        <v>1</v>
      </c>
      <c r="G32" s="7">
        <f>SUM(C32:F32)</f>
        <v>3</v>
      </c>
    </row>
    <row r="33" spans="1:7">
      <c r="A33" s="1"/>
      <c r="B33" s="5" t="s">
        <v>11</v>
      </c>
      <c r="C33" s="8">
        <f>SUM(C29:C32)</f>
        <v>10</v>
      </c>
      <c r="D33" s="8">
        <f>SUM(D29:D32)</f>
        <v>1</v>
      </c>
      <c r="E33" s="8">
        <f>SUM(E29:E32)</f>
        <v>6</v>
      </c>
      <c r="F33" s="8">
        <f>SUM(F29:F32)</f>
        <v>7</v>
      </c>
      <c r="G33" s="8">
        <f>SUM(C33:F33)</f>
        <v>24</v>
      </c>
    </row>
    <row r="34" spans="1:7">
      <c r="A34" s="1"/>
      <c r="B34" s="4" t="s">
        <v>10</v>
      </c>
      <c r="C34" s="8">
        <f>C33*100/24</f>
        <v>41.666666666666664</v>
      </c>
      <c r="D34" s="8">
        <f>D33*100/24</f>
        <v>4.166666666666667</v>
      </c>
      <c r="E34" s="8">
        <f>E33*100/24</f>
        <v>25</v>
      </c>
      <c r="F34" s="8">
        <f>F33*100/24</f>
        <v>29.166666666666668</v>
      </c>
      <c r="G34" s="8"/>
    </row>
    <row r="35" spans="1:7">
      <c r="A35" s="1"/>
      <c r="B35" s="1"/>
      <c r="C35" s="7"/>
      <c r="D35" s="7"/>
      <c r="E35" s="7"/>
      <c r="F35" s="7"/>
      <c r="G35" s="7"/>
    </row>
    <row r="36" spans="1:7">
      <c r="A36" s="3">
        <v>40743</v>
      </c>
      <c r="B36" s="1" t="s">
        <v>15</v>
      </c>
      <c r="C36" s="7">
        <v>10</v>
      </c>
      <c r="D36" s="7">
        <v>4</v>
      </c>
      <c r="E36" s="7">
        <v>4</v>
      </c>
      <c r="F36" s="7">
        <v>6</v>
      </c>
      <c r="G36" s="7">
        <f t="shared" ref="G36:G42" si="0">SUM(C36:F36)</f>
        <v>24</v>
      </c>
    </row>
    <row r="37" spans="1:7">
      <c r="A37" s="3"/>
      <c r="B37" s="1" t="s">
        <v>28</v>
      </c>
      <c r="C37" s="7"/>
      <c r="D37" s="7"/>
      <c r="E37" s="7"/>
      <c r="F37" s="7">
        <v>3</v>
      </c>
      <c r="G37" s="7">
        <f t="shared" si="0"/>
        <v>3</v>
      </c>
    </row>
    <row r="38" spans="1:7">
      <c r="A38" s="3"/>
      <c r="B38" s="1" t="s">
        <v>29</v>
      </c>
      <c r="C38" s="7"/>
      <c r="D38" s="7">
        <v>3</v>
      </c>
      <c r="E38" s="7"/>
      <c r="F38" s="7"/>
      <c r="G38" s="7">
        <f t="shared" si="0"/>
        <v>3</v>
      </c>
    </row>
    <row r="39" spans="1:7">
      <c r="A39" s="3"/>
      <c r="B39" s="1" t="s">
        <v>21</v>
      </c>
      <c r="C39" s="7"/>
      <c r="D39" s="7"/>
      <c r="E39" s="7"/>
      <c r="F39" s="7">
        <v>4</v>
      </c>
      <c r="G39" s="7">
        <f t="shared" si="0"/>
        <v>4</v>
      </c>
    </row>
    <row r="40" spans="1:7">
      <c r="A40" s="3"/>
      <c r="B40" s="1" t="s">
        <v>22</v>
      </c>
      <c r="C40" s="7">
        <v>1</v>
      </c>
      <c r="D40" s="7">
        <v>1</v>
      </c>
      <c r="E40" s="7">
        <v>1</v>
      </c>
      <c r="F40" s="7"/>
      <c r="G40" s="7">
        <f t="shared" si="0"/>
        <v>3</v>
      </c>
    </row>
    <row r="41" spans="1:7">
      <c r="A41" s="3"/>
      <c r="B41" s="1" t="s">
        <v>30</v>
      </c>
      <c r="C41" s="7"/>
      <c r="D41" s="7"/>
      <c r="E41" s="7">
        <v>2</v>
      </c>
      <c r="F41" s="7">
        <v>1</v>
      </c>
      <c r="G41" s="7">
        <f t="shared" si="0"/>
        <v>3</v>
      </c>
    </row>
    <row r="42" spans="1:7">
      <c r="A42" s="1"/>
      <c r="B42" s="5" t="s">
        <v>11</v>
      </c>
      <c r="C42" s="8">
        <v>11</v>
      </c>
      <c r="D42" s="8">
        <v>8</v>
      </c>
      <c r="E42" s="8">
        <v>7</v>
      </c>
      <c r="F42" s="8">
        <v>14</v>
      </c>
      <c r="G42" s="8">
        <f t="shared" si="0"/>
        <v>40</v>
      </c>
    </row>
    <row r="43" spans="1:7">
      <c r="A43" s="1"/>
      <c r="B43" s="4" t="s">
        <v>10</v>
      </c>
      <c r="C43" s="8">
        <f>C42*100/34</f>
        <v>32.352941176470587</v>
      </c>
      <c r="D43" s="8">
        <f>D42*100/34</f>
        <v>23.529411764705884</v>
      </c>
      <c r="E43" s="8">
        <f>E42*100/34</f>
        <v>20.588235294117649</v>
      </c>
      <c r="F43" s="8">
        <f>F42*100/34</f>
        <v>41.176470588235297</v>
      </c>
      <c r="G43" s="8"/>
    </row>
    <row r="44" spans="1:7">
      <c r="A44" s="1"/>
      <c r="B44" s="1"/>
      <c r="C44" s="7"/>
      <c r="D44" s="7"/>
      <c r="E44" s="7"/>
      <c r="F44" s="7"/>
      <c r="G44" s="7"/>
    </row>
    <row r="45" spans="1:7">
      <c r="A45" s="3">
        <v>40940</v>
      </c>
      <c r="B45" s="1" t="s">
        <v>16</v>
      </c>
      <c r="C45" s="7">
        <v>5</v>
      </c>
      <c r="D45" s="7">
        <v>13</v>
      </c>
      <c r="E45" s="7">
        <v>6</v>
      </c>
      <c r="F45" s="7">
        <v>6</v>
      </c>
      <c r="G45" s="7">
        <f>SUM(C45:F45)</f>
        <v>30</v>
      </c>
    </row>
    <row r="46" spans="1:7">
      <c r="A46" s="1"/>
      <c r="B46" s="1" t="s">
        <v>13</v>
      </c>
      <c r="C46" s="7">
        <v>7</v>
      </c>
      <c r="D46" s="7"/>
      <c r="E46" s="7">
        <v>5</v>
      </c>
      <c r="F46" s="7">
        <v>3</v>
      </c>
      <c r="G46" s="7">
        <f>SUM(C46:F46)</f>
        <v>15</v>
      </c>
    </row>
    <row r="47" spans="1:7">
      <c r="A47" s="1"/>
      <c r="B47" s="1" t="s">
        <v>30</v>
      </c>
      <c r="C47" s="7">
        <v>1</v>
      </c>
      <c r="D47" s="7"/>
      <c r="E47" s="7">
        <v>2</v>
      </c>
      <c r="F47" s="7"/>
      <c r="G47" s="7">
        <f>SUM(C47:F47)</f>
        <v>3</v>
      </c>
    </row>
    <row r="48" spans="1:7">
      <c r="A48" s="1"/>
      <c r="B48" s="5" t="s">
        <v>11</v>
      </c>
      <c r="C48" s="8">
        <f>SUM(C45:C47)</f>
        <v>13</v>
      </c>
      <c r="D48" s="8">
        <f>SUM(D45:D47)</f>
        <v>13</v>
      </c>
      <c r="E48" s="8">
        <f>SUM(E45:E47)</f>
        <v>13</v>
      </c>
      <c r="F48" s="8">
        <f>SUM(F45:F47)</f>
        <v>9</v>
      </c>
      <c r="G48" s="8">
        <f>SUM(G45:G47)</f>
        <v>48</v>
      </c>
    </row>
    <row r="49" spans="1:7">
      <c r="A49" s="1"/>
      <c r="B49" s="4" t="s">
        <v>10</v>
      </c>
      <c r="C49" s="8">
        <f>C48*100/48</f>
        <v>27.083333333333332</v>
      </c>
      <c r="D49" s="8">
        <f>D48*100/48</f>
        <v>27.083333333333332</v>
      </c>
      <c r="E49" s="8">
        <f>E48*100/48</f>
        <v>27.083333333333332</v>
      </c>
      <c r="F49" s="8">
        <f>F48*100/48</f>
        <v>18.75</v>
      </c>
      <c r="G49" s="8"/>
    </row>
    <row r="50" spans="1:7">
      <c r="A50" s="1"/>
      <c r="B50" s="1"/>
      <c r="C50" s="7"/>
      <c r="D50" s="7"/>
      <c r="E50" s="7"/>
      <c r="F50" s="7"/>
      <c r="G50" s="7"/>
    </row>
    <row r="51" spans="1:7">
      <c r="A51" s="3">
        <v>41091</v>
      </c>
      <c r="B51" s="1" t="s">
        <v>16</v>
      </c>
      <c r="C51" s="7">
        <v>2</v>
      </c>
      <c r="D51" s="7">
        <v>13</v>
      </c>
      <c r="E51" s="7">
        <v>2</v>
      </c>
      <c r="F51" s="7">
        <v>2</v>
      </c>
      <c r="G51" s="7">
        <f>SUM(C51:F51)</f>
        <v>19</v>
      </c>
    </row>
    <row r="52" spans="1:7">
      <c r="A52" s="1"/>
      <c r="B52" s="1" t="s">
        <v>18</v>
      </c>
      <c r="C52" s="7"/>
      <c r="D52" s="7"/>
      <c r="E52" s="7">
        <v>4</v>
      </c>
      <c r="F52" s="7"/>
      <c r="G52" s="7">
        <f>SUM(C52:F52)</f>
        <v>4</v>
      </c>
    </row>
    <row r="53" spans="1:7">
      <c r="A53" s="1"/>
      <c r="B53" s="1" t="s">
        <v>30</v>
      </c>
      <c r="C53" s="7"/>
      <c r="D53" s="7">
        <v>1</v>
      </c>
      <c r="E53" s="7">
        <v>1</v>
      </c>
      <c r="F53" s="7">
        <v>1</v>
      </c>
      <c r="G53" s="7">
        <f>SUM(C53:F53)</f>
        <v>3</v>
      </c>
    </row>
    <row r="54" spans="1:7">
      <c r="A54" s="1"/>
      <c r="B54" s="5" t="s">
        <v>11</v>
      </c>
      <c r="C54" s="8">
        <f>SUM(C51:C53)</f>
        <v>2</v>
      </c>
      <c r="D54" s="8">
        <f>SUM(D51:D53)</f>
        <v>14</v>
      </c>
      <c r="E54" s="8">
        <f>SUM(E51:E53)</f>
        <v>7</v>
      </c>
      <c r="F54" s="8">
        <f>SUM(F51:F53)</f>
        <v>3</v>
      </c>
      <c r="G54" s="8">
        <f>SUM(C54:F54)</f>
        <v>26</v>
      </c>
    </row>
    <row r="55" spans="1:7">
      <c r="A55" s="1"/>
      <c r="B55" s="4" t="s">
        <v>10</v>
      </c>
      <c r="C55" s="8">
        <f>C54*100/26</f>
        <v>7.6923076923076925</v>
      </c>
      <c r="D55" s="8">
        <f>D54*100/26</f>
        <v>53.846153846153847</v>
      </c>
      <c r="E55" s="8">
        <f>E54*100/26</f>
        <v>26.923076923076923</v>
      </c>
      <c r="F55" s="8">
        <f>F54*100/26</f>
        <v>11.538461538461538</v>
      </c>
      <c r="G55" s="8"/>
    </row>
    <row r="56" spans="1:7">
      <c r="A56" s="1"/>
      <c r="B56" s="1"/>
      <c r="C56" s="7"/>
      <c r="D56" s="7"/>
      <c r="E56" s="7"/>
      <c r="F56" s="7"/>
      <c r="G56" s="7"/>
    </row>
    <row r="57" spans="1:7">
      <c r="A57" s="3">
        <v>41301</v>
      </c>
      <c r="B57" s="1" t="s">
        <v>20</v>
      </c>
      <c r="C57" s="7"/>
      <c r="D57" s="7">
        <v>1</v>
      </c>
      <c r="E57" s="7">
        <v>2</v>
      </c>
      <c r="F57" s="7">
        <v>1</v>
      </c>
      <c r="G57" s="7">
        <f>SUM(C57:F57)</f>
        <v>4</v>
      </c>
    </row>
    <row r="58" spans="1:7">
      <c r="A58" s="1"/>
      <c r="B58" s="1" t="s">
        <v>15</v>
      </c>
      <c r="C58" s="7"/>
      <c r="D58" s="7">
        <v>6</v>
      </c>
      <c r="E58" s="7">
        <v>8</v>
      </c>
      <c r="F58" s="7">
        <v>2</v>
      </c>
      <c r="G58" s="7">
        <f>SUM(C58:F58)</f>
        <v>16</v>
      </c>
    </row>
    <row r="59" spans="1:7">
      <c r="A59" s="1"/>
      <c r="B59" s="1" t="s">
        <v>12</v>
      </c>
      <c r="C59" s="7"/>
      <c r="D59" s="7">
        <v>3</v>
      </c>
      <c r="E59" s="7"/>
      <c r="F59" s="7">
        <v>1</v>
      </c>
      <c r="G59" s="7">
        <f>SUM(C59:F59)</f>
        <v>4</v>
      </c>
    </row>
    <row r="60" spans="1:7">
      <c r="A60" s="1"/>
      <c r="B60" s="5" t="s">
        <v>11</v>
      </c>
      <c r="C60" s="8">
        <f>SUM(C57:C59)</f>
        <v>0</v>
      </c>
      <c r="D60" s="8">
        <f>SUM(D57:D59)</f>
        <v>10</v>
      </c>
      <c r="E60" s="8">
        <f>SUM(E57:E59)</f>
        <v>10</v>
      </c>
      <c r="F60" s="8">
        <f>SUM(F57:F59)</f>
        <v>4</v>
      </c>
      <c r="G60" s="8">
        <f>SUM(C60:F60)</f>
        <v>24</v>
      </c>
    </row>
    <row r="61" spans="1:7">
      <c r="A61" s="1"/>
      <c r="B61" s="4" t="s">
        <v>10</v>
      </c>
      <c r="C61" s="8">
        <f>C60*100/24</f>
        <v>0</v>
      </c>
      <c r="D61" s="8">
        <f>D60*100/24</f>
        <v>41.666666666666664</v>
      </c>
      <c r="E61" s="8">
        <f>E60*100/24</f>
        <v>41.666666666666664</v>
      </c>
      <c r="F61" s="8">
        <f>F60*100/24</f>
        <v>16.666666666666668</v>
      </c>
      <c r="G61" s="8"/>
    </row>
    <row r="62" spans="1:7">
      <c r="A62" s="1"/>
      <c r="B62" s="1"/>
      <c r="C62" s="7"/>
      <c r="D62" s="7"/>
      <c r="E62" s="7"/>
      <c r="F62" s="7"/>
      <c r="G62" s="7"/>
    </row>
    <row r="63" spans="1:7">
      <c r="A63" s="3">
        <v>41474</v>
      </c>
      <c r="B63" s="1" t="s">
        <v>20</v>
      </c>
      <c r="C63" s="7"/>
      <c r="D63" s="7">
        <v>1</v>
      </c>
      <c r="E63" s="7">
        <v>1</v>
      </c>
      <c r="F63" s="7">
        <v>2</v>
      </c>
      <c r="G63" s="7">
        <f>SUM(C63:F63)</f>
        <v>4</v>
      </c>
    </row>
    <row r="64" spans="1:7">
      <c r="A64" s="1"/>
      <c r="B64" s="1" t="s">
        <v>15</v>
      </c>
      <c r="C64" s="7">
        <v>2</v>
      </c>
      <c r="D64" s="7">
        <v>8</v>
      </c>
      <c r="E64" s="7">
        <v>6</v>
      </c>
      <c r="F64" s="7"/>
      <c r="G64" s="7">
        <f>SUM(C64:F64)</f>
        <v>16</v>
      </c>
    </row>
    <row r="65" spans="1:7">
      <c r="A65" s="1"/>
      <c r="B65" s="1" t="s">
        <v>12</v>
      </c>
      <c r="C65" s="7"/>
      <c r="D65" s="7">
        <v>1</v>
      </c>
      <c r="E65" s="7">
        <v>2</v>
      </c>
      <c r="F65" s="7">
        <v>1</v>
      </c>
      <c r="G65" s="7">
        <f>SUM(C65:F65)</f>
        <v>4</v>
      </c>
    </row>
    <row r="66" spans="1:7">
      <c r="A66" s="1"/>
      <c r="B66" s="5" t="s">
        <v>11</v>
      </c>
      <c r="C66" s="8">
        <f>SUM(C63:C65)</f>
        <v>2</v>
      </c>
      <c r="D66" s="8">
        <f>SUM(D63:D65)</f>
        <v>10</v>
      </c>
      <c r="E66" s="8">
        <f>SUM(E63:E65)</f>
        <v>9</v>
      </c>
      <c r="F66" s="8">
        <f>SUM(F63:F65)</f>
        <v>3</v>
      </c>
      <c r="G66" s="8">
        <f>SUM(C66:F66)</f>
        <v>24</v>
      </c>
    </row>
    <row r="67" spans="1:7">
      <c r="A67" s="1"/>
      <c r="B67" s="4" t="s">
        <v>10</v>
      </c>
      <c r="C67" s="8">
        <f>C66*100/24</f>
        <v>8.3333333333333339</v>
      </c>
      <c r="D67" s="8">
        <f>D66*100/24</f>
        <v>41.666666666666664</v>
      </c>
      <c r="E67" s="8">
        <f>E66*100/24</f>
        <v>37.5</v>
      </c>
      <c r="F67" s="8">
        <f>F66*100/24</f>
        <v>12.5</v>
      </c>
      <c r="G67" s="8"/>
    </row>
    <row r="68" spans="1:7">
      <c r="A68" s="1"/>
      <c r="B68" s="1"/>
      <c r="C68" s="7"/>
      <c r="D68" s="7"/>
      <c r="E68" s="7"/>
      <c r="F68" s="7"/>
      <c r="G68" s="7"/>
    </row>
    <row r="69" spans="1:7">
      <c r="A69" s="9">
        <v>41641</v>
      </c>
      <c r="B69" s="10" t="s">
        <v>20</v>
      </c>
      <c r="C69" s="11"/>
      <c r="D69" s="11">
        <v>1</v>
      </c>
      <c r="E69" s="11">
        <v>2</v>
      </c>
      <c r="F69" s="11">
        <v>1</v>
      </c>
      <c r="G69" s="11">
        <f>SUM(C69:F69)</f>
        <v>4</v>
      </c>
    </row>
    <row r="70" spans="1:7">
      <c r="A70" s="1"/>
      <c r="B70" s="1" t="s">
        <v>31</v>
      </c>
      <c r="C70" s="7"/>
      <c r="D70" s="7">
        <v>2</v>
      </c>
      <c r="E70" s="7">
        <v>3</v>
      </c>
      <c r="F70" s="7"/>
      <c r="G70" s="7">
        <f>SUM(C70:F70)</f>
        <v>5</v>
      </c>
    </row>
    <row r="71" spans="1:7">
      <c r="A71" s="1"/>
      <c r="B71" s="1" t="s">
        <v>15</v>
      </c>
      <c r="C71" s="7">
        <v>1</v>
      </c>
      <c r="D71" s="7">
        <v>9</v>
      </c>
      <c r="E71" s="7">
        <v>7</v>
      </c>
      <c r="F71" s="7">
        <v>3</v>
      </c>
      <c r="G71" s="7">
        <f>SUM(C71:F71)</f>
        <v>20</v>
      </c>
    </row>
    <row r="72" spans="1:7">
      <c r="A72" s="1"/>
      <c r="B72" s="5" t="s">
        <v>11</v>
      </c>
      <c r="C72" s="8">
        <f>C69+C70+C71</f>
        <v>1</v>
      </c>
      <c r="D72" s="8">
        <f>D69+D70+D71</f>
        <v>12</v>
      </c>
      <c r="E72" s="8">
        <f>E69+E70+E71</f>
        <v>12</v>
      </c>
      <c r="F72" s="8">
        <f>F69+F70+F71</f>
        <v>4</v>
      </c>
      <c r="G72" s="8">
        <f>G69+G70+G71</f>
        <v>29</v>
      </c>
    </row>
    <row r="73" spans="1:7">
      <c r="A73" s="1"/>
      <c r="B73" s="4" t="s">
        <v>10</v>
      </c>
      <c r="C73" s="8">
        <f>C72*100/29</f>
        <v>3.4482758620689653</v>
      </c>
      <c r="D73" s="8">
        <f>D72*100/29</f>
        <v>41.379310344827587</v>
      </c>
      <c r="E73" s="8">
        <f>E72*100/29</f>
        <v>41.379310344827587</v>
      </c>
      <c r="F73" s="8">
        <f>F72*100/29</f>
        <v>13.793103448275861</v>
      </c>
      <c r="G73" s="8"/>
    </row>
    <row r="74" spans="1:7">
      <c r="A74" s="1"/>
      <c r="B74" s="1"/>
      <c r="C74" s="7"/>
      <c r="D74" s="7"/>
      <c r="E74" s="7"/>
      <c r="F74" s="7"/>
      <c r="G74" s="7"/>
    </row>
    <row r="75" spans="1:7">
      <c r="A75" s="3">
        <v>41854</v>
      </c>
      <c r="B75" s="1" t="s">
        <v>20</v>
      </c>
      <c r="C75" s="7"/>
      <c r="D75" s="7">
        <v>2</v>
      </c>
      <c r="E75" s="7">
        <v>2</v>
      </c>
      <c r="F75" s="7"/>
      <c r="G75" s="7">
        <f>SUM(C75:F75)</f>
        <v>4</v>
      </c>
    </row>
    <row r="76" spans="1:7">
      <c r="A76" s="1"/>
      <c r="B76" s="1" t="s">
        <v>32</v>
      </c>
      <c r="C76" s="7"/>
      <c r="D76" s="7">
        <v>35</v>
      </c>
      <c r="E76" s="7">
        <v>5</v>
      </c>
      <c r="F76" s="7"/>
      <c r="G76" s="7">
        <f>SUM(C76:F76)</f>
        <v>40</v>
      </c>
    </row>
    <row r="77" spans="1:7">
      <c r="A77" s="1"/>
      <c r="B77" s="1" t="s">
        <v>31</v>
      </c>
      <c r="C77" s="7"/>
      <c r="D77" s="7">
        <v>4</v>
      </c>
      <c r="E77" s="7"/>
      <c r="F77" s="7">
        <v>1</v>
      </c>
      <c r="G77" s="7">
        <f>SUM(C77:F77)</f>
        <v>5</v>
      </c>
    </row>
    <row r="78" spans="1:7">
      <c r="A78" s="1"/>
      <c r="B78" s="1" t="s">
        <v>15</v>
      </c>
      <c r="C78" s="7">
        <v>2</v>
      </c>
      <c r="D78" s="7">
        <v>8</v>
      </c>
      <c r="E78" s="7">
        <v>5</v>
      </c>
      <c r="F78" s="7">
        <v>4</v>
      </c>
      <c r="G78" s="7">
        <f>SUM(C78:F78)</f>
        <v>19</v>
      </c>
    </row>
    <row r="79" spans="1:7">
      <c r="A79" s="1"/>
      <c r="B79" s="5" t="s">
        <v>11</v>
      </c>
      <c r="C79" s="8">
        <f>SUM(C75:C78)</f>
        <v>2</v>
      </c>
      <c r="D79" s="8">
        <f>SUM(D75:D78)</f>
        <v>49</v>
      </c>
      <c r="E79" s="8">
        <f>SUM(E75:E78)</f>
        <v>12</v>
      </c>
      <c r="F79" s="8">
        <f>SUM(F75:F78)</f>
        <v>5</v>
      </c>
      <c r="G79" s="8">
        <f>SUM(G75:G78)</f>
        <v>68</v>
      </c>
    </row>
    <row r="80" spans="1:7">
      <c r="A80" s="1"/>
      <c r="B80" s="4" t="s">
        <v>10</v>
      </c>
      <c r="C80" s="8">
        <f>C79*100/68</f>
        <v>2.9411764705882355</v>
      </c>
      <c r="D80" s="8">
        <f>D79*100/68</f>
        <v>72.058823529411768</v>
      </c>
      <c r="E80" s="8">
        <f>E79*100/68</f>
        <v>17.647058823529413</v>
      </c>
      <c r="F80" s="8">
        <f>F79*100/68</f>
        <v>7.3529411764705879</v>
      </c>
      <c r="G80" s="8"/>
    </row>
    <row r="81" spans="1:7">
      <c r="A81" s="1"/>
      <c r="B81" s="1"/>
      <c r="C81" s="7"/>
      <c r="D81" s="7"/>
      <c r="E81" s="7"/>
      <c r="F81" s="7"/>
      <c r="G81" s="7"/>
    </row>
    <row r="82" spans="1:7">
      <c r="A82" s="3">
        <v>42032</v>
      </c>
      <c r="B82" s="1" t="s">
        <v>20</v>
      </c>
      <c r="C82" s="7"/>
      <c r="D82" s="7">
        <v>2</v>
      </c>
      <c r="E82" s="7">
        <v>1</v>
      </c>
      <c r="F82" s="7">
        <v>1</v>
      </c>
      <c r="G82" s="7">
        <f>SUM(C82:F82)</f>
        <v>4</v>
      </c>
    </row>
    <row r="83" spans="1:7">
      <c r="A83" s="1"/>
      <c r="B83" s="1" t="s">
        <v>19</v>
      </c>
      <c r="C83" s="7"/>
      <c r="D83" s="7">
        <v>10</v>
      </c>
      <c r="E83" s="7">
        <v>10</v>
      </c>
      <c r="F83" s="7">
        <v>5</v>
      </c>
      <c r="G83" s="7">
        <f>SUM(C83:F83)</f>
        <v>25</v>
      </c>
    </row>
    <row r="84" spans="1:7">
      <c r="A84" s="1"/>
      <c r="B84" s="1" t="s">
        <v>31</v>
      </c>
      <c r="C84" s="7">
        <v>2</v>
      </c>
      <c r="D84" s="7">
        <v>6</v>
      </c>
      <c r="E84" s="7">
        <v>2</v>
      </c>
      <c r="F84" s="7"/>
      <c r="G84" s="7">
        <f>SUM(C84:F84)</f>
        <v>10</v>
      </c>
    </row>
    <row r="85" spans="1:7">
      <c r="A85" s="1"/>
      <c r="B85" s="5" t="s">
        <v>11</v>
      </c>
      <c r="C85" s="8">
        <f>SUM(C82:C84)</f>
        <v>2</v>
      </c>
      <c r="D85" s="8">
        <f>SUM(D82:D84)</f>
        <v>18</v>
      </c>
      <c r="E85" s="8">
        <f>SUM(E82:E84)</f>
        <v>13</v>
      </c>
      <c r="F85" s="8">
        <f>SUM(F82:F84)</f>
        <v>6</v>
      </c>
      <c r="G85" s="8">
        <f>SUM(C85:F85)</f>
        <v>39</v>
      </c>
    </row>
    <row r="86" spans="1:7">
      <c r="A86" s="1"/>
      <c r="B86" s="4" t="s">
        <v>10</v>
      </c>
      <c r="C86" s="8">
        <f>C85*100/39</f>
        <v>5.1282051282051286</v>
      </c>
      <c r="D86" s="8">
        <f>D85*100/39</f>
        <v>46.153846153846153</v>
      </c>
      <c r="E86" s="8">
        <f>E85*100/39</f>
        <v>33.333333333333336</v>
      </c>
      <c r="F86" s="8">
        <f>F85*100/39</f>
        <v>15.384615384615385</v>
      </c>
      <c r="G86" s="8"/>
    </row>
    <row r="87" spans="1:7">
      <c r="A87" s="1"/>
      <c r="B87" s="1"/>
      <c r="C87" s="7"/>
      <c r="D87" s="7"/>
      <c r="E87" s="7"/>
      <c r="F87" s="7"/>
      <c r="G87" s="7"/>
    </row>
    <row r="88" spans="1:7">
      <c r="A88" s="3">
        <v>42202</v>
      </c>
      <c r="B88" s="1" t="s">
        <v>20</v>
      </c>
      <c r="C88" s="7">
        <v>1</v>
      </c>
      <c r="D88" s="7">
        <v>2</v>
      </c>
      <c r="E88" s="7">
        <v>1</v>
      </c>
      <c r="F88" s="7"/>
      <c r="G88" s="7">
        <f>SUM(C88:F88)</f>
        <v>4</v>
      </c>
    </row>
    <row r="89" spans="1:7">
      <c r="A89" s="1"/>
      <c r="B89" s="1" t="s">
        <v>19</v>
      </c>
      <c r="C89" s="7"/>
      <c r="D89" s="7">
        <v>5</v>
      </c>
      <c r="E89" s="7">
        <v>25</v>
      </c>
      <c r="F89" s="7"/>
      <c r="G89" s="7">
        <f>SUM(C89:F89)</f>
        <v>30</v>
      </c>
    </row>
    <row r="90" spans="1:7">
      <c r="A90" s="1"/>
      <c r="B90" s="1" t="s">
        <v>31</v>
      </c>
      <c r="C90" s="7"/>
      <c r="D90" s="7">
        <v>4</v>
      </c>
      <c r="E90" s="7"/>
      <c r="F90" s="7">
        <v>1</v>
      </c>
      <c r="G90" s="7">
        <f>SUM(C90:F90)</f>
        <v>5</v>
      </c>
    </row>
    <row r="91" spans="1:7">
      <c r="A91" s="1"/>
      <c r="B91" s="5" t="s">
        <v>11</v>
      </c>
      <c r="C91" s="8">
        <f>SUM(C88:C90)</f>
        <v>1</v>
      </c>
      <c r="D91" s="8">
        <f>SUM(D88:D90)</f>
        <v>11</v>
      </c>
      <c r="E91" s="8">
        <f>SUM(E88:E90)</f>
        <v>26</v>
      </c>
      <c r="F91" s="8">
        <f>SUM(F88:F90)</f>
        <v>1</v>
      </c>
      <c r="G91" s="8">
        <f>SUM(G88:G90)</f>
        <v>39</v>
      </c>
    </row>
    <row r="92" spans="1:7">
      <c r="A92" s="1"/>
      <c r="B92" s="4" t="s">
        <v>10</v>
      </c>
      <c r="C92" s="8">
        <f>C91*100/39</f>
        <v>2.5641025641025643</v>
      </c>
      <c r="D92" s="8">
        <f>D91*100/39</f>
        <v>28.205128205128204</v>
      </c>
      <c r="E92" s="8">
        <f>E91*100/39</f>
        <v>66.666666666666671</v>
      </c>
      <c r="F92" s="8">
        <f>F91*100/39</f>
        <v>2.5641025641025643</v>
      </c>
      <c r="G92" s="8"/>
    </row>
    <row r="93" spans="1:7">
      <c r="A93" s="1"/>
      <c r="B93" s="1"/>
      <c r="C93" s="7"/>
      <c r="D93" s="7"/>
      <c r="E93" s="7"/>
      <c r="F93" s="7"/>
      <c r="G93" s="7"/>
    </row>
    <row r="94" spans="1:7">
      <c r="A94" s="3">
        <v>42378</v>
      </c>
      <c r="B94" s="1" t="s">
        <v>20</v>
      </c>
      <c r="C94" s="7"/>
      <c r="D94" s="7">
        <v>4</v>
      </c>
      <c r="E94" s="7"/>
      <c r="F94" s="7"/>
      <c r="G94" s="7">
        <f>SUM(C94:F94)</f>
        <v>4</v>
      </c>
    </row>
    <row r="95" spans="1:7">
      <c r="A95" s="1"/>
      <c r="B95" s="1" t="s">
        <v>31</v>
      </c>
      <c r="C95" s="7"/>
      <c r="D95" s="7">
        <v>8</v>
      </c>
      <c r="E95" s="7">
        <v>1</v>
      </c>
      <c r="F95" s="7">
        <v>1</v>
      </c>
      <c r="G95" s="7">
        <f>SUM(C95:F95)</f>
        <v>10</v>
      </c>
    </row>
    <row r="96" spans="1:7">
      <c r="A96" s="1"/>
      <c r="B96" s="1" t="s">
        <v>19</v>
      </c>
      <c r="C96" s="7"/>
      <c r="D96" s="7">
        <v>6</v>
      </c>
      <c r="E96" s="7">
        <v>15</v>
      </c>
      <c r="F96" s="7"/>
      <c r="G96" s="7">
        <f>SUM(C96:F96)</f>
        <v>21</v>
      </c>
    </row>
    <row r="97" spans="1:7">
      <c r="A97" s="1"/>
      <c r="B97" s="5" t="s">
        <v>11</v>
      </c>
      <c r="C97" s="8">
        <f>SUM(C94:C96)</f>
        <v>0</v>
      </c>
      <c r="D97" s="8">
        <f>SUM(D94:D96)</f>
        <v>18</v>
      </c>
      <c r="E97" s="8">
        <f>SUM(E94:E96)</f>
        <v>16</v>
      </c>
      <c r="F97" s="8">
        <f>SUM(F94:F96)</f>
        <v>1</v>
      </c>
      <c r="G97" s="8">
        <f>SUM(G94:G96)</f>
        <v>35</v>
      </c>
    </row>
    <row r="98" spans="1:7">
      <c r="A98" s="1"/>
      <c r="B98" s="4" t="s">
        <v>10</v>
      </c>
      <c r="C98" s="8">
        <f>C97*100/35</f>
        <v>0</v>
      </c>
      <c r="D98" s="8">
        <f>D97*100/35</f>
        <v>51.428571428571431</v>
      </c>
      <c r="E98" s="8">
        <f>E97*100/35</f>
        <v>45.714285714285715</v>
      </c>
      <c r="F98" s="8">
        <f>F97*100/35</f>
        <v>2.8571428571428572</v>
      </c>
      <c r="G98" s="8"/>
    </row>
    <row r="99" spans="1:7">
      <c r="A99" s="1"/>
      <c r="B99" s="1"/>
      <c r="C99" s="7"/>
      <c r="D99" s="7"/>
      <c r="E99" s="7"/>
      <c r="F99" s="7"/>
      <c r="G99" s="7"/>
    </row>
    <row r="100" spans="1:7">
      <c r="A100" s="3">
        <v>42558</v>
      </c>
      <c r="B100" s="1" t="s">
        <v>21</v>
      </c>
      <c r="C100" s="7"/>
      <c r="D100" s="7">
        <v>5</v>
      </c>
      <c r="E100" s="7"/>
      <c r="F100" s="7"/>
      <c r="G100" s="7">
        <f>SUM(C100:F100)</f>
        <v>5</v>
      </c>
    </row>
    <row r="101" spans="1:7">
      <c r="A101" s="1"/>
      <c r="B101" s="1" t="s">
        <v>33</v>
      </c>
      <c r="C101" s="7"/>
      <c r="D101" s="7">
        <v>4</v>
      </c>
      <c r="E101" s="7"/>
      <c r="F101" s="7">
        <v>1</v>
      </c>
      <c r="G101" s="7">
        <f>SUM(C101:F101)</f>
        <v>5</v>
      </c>
    </row>
    <row r="102" spans="1:7">
      <c r="A102" s="1"/>
      <c r="B102" s="1" t="s">
        <v>19</v>
      </c>
      <c r="C102" s="7"/>
      <c r="D102" s="7">
        <v>5</v>
      </c>
      <c r="E102" s="7">
        <v>20</v>
      </c>
      <c r="F102" s="7"/>
      <c r="G102" s="7">
        <f>SUM(C102:F102)</f>
        <v>25</v>
      </c>
    </row>
    <row r="103" spans="1:7">
      <c r="A103" s="1"/>
      <c r="B103" s="1" t="s">
        <v>34</v>
      </c>
      <c r="C103" s="7"/>
      <c r="D103" s="7"/>
      <c r="E103" s="7">
        <v>5</v>
      </c>
      <c r="F103" s="7"/>
      <c r="G103" s="7">
        <f>SUM(C103:F103)</f>
        <v>5</v>
      </c>
    </row>
    <row r="104" spans="1:7">
      <c r="A104" s="1"/>
      <c r="B104" s="5" t="s">
        <v>11</v>
      </c>
      <c r="C104" s="8">
        <f>SUM(C100:C102)</f>
        <v>0</v>
      </c>
      <c r="D104" s="8">
        <f>SUM(D100:D103)</f>
        <v>14</v>
      </c>
      <c r="E104" s="8">
        <f>SUM(E100:E103)</f>
        <v>25</v>
      </c>
      <c r="F104" s="8">
        <f>SUM(F100:F102)</f>
        <v>1</v>
      </c>
      <c r="G104" s="8">
        <f>SUM(G100:G103)</f>
        <v>40</v>
      </c>
    </row>
    <row r="105" spans="1:7">
      <c r="A105" s="1"/>
      <c r="B105" s="4" t="s">
        <v>10</v>
      </c>
      <c r="C105" s="8">
        <f>C104*100/40</f>
        <v>0</v>
      </c>
      <c r="D105" s="8">
        <f>D104*100/40</f>
        <v>35</v>
      </c>
      <c r="E105" s="8">
        <f>E104*100/40</f>
        <v>62.5</v>
      </c>
      <c r="F105" s="8">
        <f>F104*100/40</f>
        <v>2.5</v>
      </c>
      <c r="G105" s="8"/>
    </row>
    <row r="106" spans="1:7">
      <c r="A106" s="1"/>
      <c r="B106" s="1"/>
      <c r="C106" s="7"/>
      <c r="D106" s="7"/>
      <c r="E106" s="7"/>
      <c r="F106" s="7"/>
      <c r="G106" s="7"/>
    </row>
    <row r="107" spans="1:7">
      <c r="A107" s="3">
        <v>42775</v>
      </c>
      <c r="B107" s="1" t="s">
        <v>22</v>
      </c>
      <c r="C107" s="7"/>
      <c r="D107" s="7">
        <v>4</v>
      </c>
      <c r="E107" s="7">
        <v>1</v>
      </c>
      <c r="F107" s="7"/>
      <c r="G107" s="7">
        <f>SUM(C107:F107)</f>
        <v>5</v>
      </c>
    </row>
    <row r="108" spans="1:7">
      <c r="A108" s="1"/>
      <c r="B108" s="1" t="s">
        <v>17</v>
      </c>
      <c r="C108" s="7">
        <v>2</v>
      </c>
      <c r="D108" s="7">
        <v>12</v>
      </c>
      <c r="E108" s="7">
        <v>4</v>
      </c>
      <c r="F108" s="7">
        <v>2</v>
      </c>
      <c r="G108" s="7">
        <f>SUM(C108:F108)</f>
        <v>20</v>
      </c>
    </row>
    <row r="109" spans="1:7">
      <c r="A109" s="1"/>
      <c r="B109" s="1" t="s">
        <v>19</v>
      </c>
      <c r="C109" s="7"/>
      <c r="D109" s="7">
        <v>5</v>
      </c>
      <c r="E109" s="7"/>
      <c r="F109" s="7">
        <v>5</v>
      </c>
      <c r="G109" s="7">
        <f>SUM(C109:F109)</f>
        <v>10</v>
      </c>
    </row>
    <row r="110" spans="1:7">
      <c r="A110" s="1"/>
      <c r="B110" s="1" t="s">
        <v>35</v>
      </c>
      <c r="C110" s="7">
        <v>1</v>
      </c>
      <c r="D110" s="7"/>
      <c r="E110" s="7">
        <v>3</v>
      </c>
      <c r="F110" s="7">
        <v>1</v>
      </c>
      <c r="G110" s="7">
        <f>SUM(C110:F110)</f>
        <v>5</v>
      </c>
    </row>
    <row r="111" spans="1:7">
      <c r="A111" s="1"/>
      <c r="B111" s="5" t="s">
        <v>11</v>
      </c>
      <c r="C111" s="8">
        <f>SUM(C108:C110)</f>
        <v>3</v>
      </c>
      <c r="D111" s="8">
        <f>SUM(D107:D110)</f>
        <v>21</v>
      </c>
      <c r="E111" s="8">
        <f>SUM(E107:E110)</f>
        <v>8</v>
      </c>
      <c r="F111" s="8">
        <f>SUM(F108:F110)</f>
        <v>8</v>
      </c>
      <c r="G111" s="8">
        <f>SUM(G107:G110)</f>
        <v>40</v>
      </c>
    </row>
    <row r="112" spans="1:7">
      <c r="A112" s="1"/>
      <c r="B112" s="4" t="s">
        <v>10</v>
      </c>
      <c r="C112" s="8">
        <f>C111*100/40</f>
        <v>7.5</v>
      </c>
      <c r="D112" s="8">
        <f>D111*100/40</f>
        <v>52.5</v>
      </c>
      <c r="E112" s="8">
        <f>E111*100/40</f>
        <v>20</v>
      </c>
      <c r="F112" s="8">
        <f>F111*100/40</f>
        <v>20</v>
      </c>
      <c r="G112" s="8"/>
    </row>
    <row r="113" spans="1:7">
      <c r="A113" s="1"/>
      <c r="B113" s="1"/>
      <c r="C113" s="7"/>
      <c r="D113" s="7"/>
      <c r="E113" s="7"/>
      <c r="F113" s="7"/>
      <c r="G113" s="7"/>
    </row>
    <row r="114" spans="1:7">
      <c r="A114" s="3">
        <v>42931</v>
      </c>
      <c r="B114" s="1" t="s">
        <v>22</v>
      </c>
      <c r="C114" s="7"/>
      <c r="D114" s="7">
        <v>3</v>
      </c>
      <c r="E114" s="7">
        <v>2</v>
      </c>
      <c r="F114" s="7"/>
      <c r="G114" s="7">
        <f>SUM(C114:F114)</f>
        <v>5</v>
      </c>
    </row>
    <row r="115" spans="1:7">
      <c r="A115" s="1"/>
      <c r="B115" s="1" t="s">
        <v>35</v>
      </c>
      <c r="C115" s="7"/>
      <c r="D115" s="7">
        <v>4</v>
      </c>
      <c r="E115" s="7">
        <v>1</v>
      </c>
      <c r="F115" s="7"/>
      <c r="G115" s="7">
        <f>SUM(C115:F115)</f>
        <v>5</v>
      </c>
    </row>
    <row r="116" spans="1:7">
      <c r="A116" s="1"/>
      <c r="B116" s="1" t="s">
        <v>15</v>
      </c>
      <c r="C116" s="7">
        <v>1</v>
      </c>
      <c r="D116" s="7">
        <v>3</v>
      </c>
      <c r="E116" s="7">
        <v>15</v>
      </c>
      <c r="F116" s="7">
        <v>1</v>
      </c>
      <c r="G116" s="7">
        <f>SUM(C116:F116)</f>
        <v>20</v>
      </c>
    </row>
    <row r="117" spans="1:7">
      <c r="A117" s="1"/>
      <c r="B117" s="1" t="s">
        <v>19</v>
      </c>
      <c r="C117" s="7"/>
      <c r="D117" s="7">
        <v>4</v>
      </c>
      <c r="E117" s="7">
        <v>6</v>
      </c>
      <c r="F117" s="7"/>
      <c r="G117" s="7">
        <f>SUM(C117:F117)</f>
        <v>10</v>
      </c>
    </row>
    <row r="118" spans="1:7">
      <c r="A118" s="1"/>
      <c r="B118" s="5" t="s">
        <v>11</v>
      </c>
      <c r="C118" s="8">
        <f>SUM(C114:C117)</f>
        <v>1</v>
      </c>
      <c r="D118" s="8">
        <f>SUM(D114:D117)</f>
        <v>14</v>
      </c>
      <c r="E118" s="8">
        <f>SUM(E114:E117)</f>
        <v>24</v>
      </c>
      <c r="F118" s="8">
        <f>SUM(F114:F117)</f>
        <v>1</v>
      </c>
      <c r="G118" s="8">
        <f>SUM(G114:G117)</f>
        <v>40</v>
      </c>
    </row>
    <row r="119" spans="1:7">
      <c r="A119" s="1"/>
      <c r="B119" s="4" t="s">
        <v>10</v>
      </c>
      <c r="C119" s="8">
        <f>C118*100/40</f>
        <v>2.5</v>
      </c>
      <c r="D119" s="8">
        <f>D118*100/40</f>
        <v>35</v>
      </c>
      <c r="E119" s="8">
        <f>E118*100/40</f>
        <v>60</v>
      </c>
      <c r="F119" s="8">
        <f>F118*100/40</f>
        <v>2.5</v>
      </c>
      <c r="G119" s="8"/>
    </row>
    <row r="120" spans="1:7">
      <c r="A120" s="1"/>
      <c r="B120" s="1"/>
      <c r="C120" s="7"/>
      <c r="D120" s="7"/>
      <c r="E120" s="7"/>
      <c r="F120" s="7"/>
      <c r="G120" s="7"/>
    </row>
    <row r="121" spans="1:7">
      <c r="A121" s="3">
        <v>43125</v>
      </c>
      <c r="B121" s="1" t="s">
        <v>22</v>
      </c>
      <c r="C121" s="7"/>
      <c r="D121" s="7">
        <v>5</v>
      </c>
      <c r="E121" s="7"/>
      <c r="F121" s="7"/>
      <c r="G121" s="7">
        <f>SUM(C121:F121)</f>
        <v>5</v>
      </c>
    </row>
    <row r="122" spans="1:7">
      <c r="A122" s="1"/>
      <c r="B122" s="1" t="s">
        <v>19</v>
      </c>
      <c r="C122" s="7"/>
      <c r="D122" s="7">
        <v>10</v>
      </c>
      <c r="E122" s="7"/>
      <c r="F122" s="7"/>
      <c r="G122" s="7">
        <f>SUM(C122:F122)</f>
        <v>10</v>
      </c>
    </row>
    <row r="123" spans="1:7">
      <c r="A123" s="1"/>
      <c r="B123" s="1" t="s">
        <v>23</v>
      </c>
      <c r="C123" s="7"/>
      <c r="D123" s="7">
        <v>3</v>
      </c>
      <c r="E123" s="7">
        <v>7</v>
      </c>
      <c r="F123" s="7"/>
      <c r="G123" s="7">
        <f>SUM(C123:F123)</f>
        <v>10</v>
      </c>
    </row>
    <row r="124" spans="1:7">
      <c r="A124" s="1"/>
      <c r="B124" s="1" t="s">
        <v>15</v>
      </c>
      <c r="C124" s="7"/>
      <c r="D124" s="7"/>
      <c r="E124" s="7">
        <v>10</v>
      </c>
      <c r="F124" s="7"/>
      <c r="G124" s="7">
        <f>SUM(C124:F124)</f>
        <v>10</v>
      </c>
    </row>
    <row r="125" spans="1:7">
      <c r="A125" s="1"/>
      <c r="B125" s="1" t="s">
        <v>17</v>
      </c>
      <c r="C125" s="7"/>
      <c r="D125" s="7">
        <v>3</v>
      </c>
      <c r="E125" s="7">
        <v>2</v>
      </c>
      <c r="F125" s="7"/>
      <c r="G125" s="7">
        <f>SUM(C125:F125)</f>
        <v>5</v>
      </c>
    </row>
    <row r="126" spans="1:7">
      <c r="A126" s="1"/>
      <c r="B126" s="5" t="s">
        <v>11</v>
      </c>
      <c r="C126" s="8">
        <f>SUM(C121:C125)</f>
        <v>0</v>
      </c>
      <c r="D126" s="8">
        <f>SUM(D121:D125)</f>
        <v>21</v>
      </c>
      <c r="E126" s="8">
        <f>SUM(E121:E125)</f>
        <v>19</v>
      </c>
      <c r="F126" s="8">
        <f>SUM(F121:F125)</f>
        <v>0</v>
      </c>
      <c r="G126" s="8">
        <f>SUM(G121:G125)</f>
        <v>40</v>
      </c>
    </row>
    <row r="127" spans="1:7">
      <c r="A127" s="1"/>
      <c r="B127" s="4" t="s">
        <v>10</v>
      </c>
      <c r="C127" s="8">
        <f>C126*100/40</f>
        <v>0</v>
      </c>
      <c r="D127" s="8">
        <f>D126*100/40</f>
        <v>52.5</v>
      </c>
      <c r="E127" s="8">
        <f>E126*100/40</f>
        <v>47.5</v>
      </c>
      <c r="F127" s="8">
        <f>F126*100/40</f>
        <v>0</v>
      </c>
      <c r="G127" s="8"/>
    </row>
    <row r="128" spans="1:7">
      <c r="A128" s="1"/>
      <c r="B128" s="1"/>
      <c r="C128" s="7"/>
      <c r="D128" s="7"/>
      <c r="E128" s="7"/>
      <c r="F128" s="7"/>
      <c r="G128" s="7"/>
    </row>
    <row r="129" spans="1:7">
      <c r="A129" s="3">
        <v>43292</v>
      </c>
      <c r="B129" s="1" t="s">
        <v>22</v>
      </c>
      <c r="C129" s="7"/>
      <c r="D129" s="7">
        <v>3</v>
      </c>
      <c r="E129" s="7">
        <v>1</v>
      </c>
      <c r="F129" s="7">
        <v>1</v>
      </c>
      <c r="G129" s="7">
        <f>SUM(C129:F129)</f>
        <v>5</v>
      </c>
    </row>
    <row r="130" spans="1:7">
      <c r="A130" s="1"/>
      <c r="B130" s="1" t="s">
        <v>17</v>
      </c>
      <c r="C130" s="7"/>
      <c r="D130" s="11">
        <v>8</v>
      </c>
      <c r="E130" s="11">
        <v>7</v>
      </c>
      <c r="F130" s="7"/>
      <c r="G130" s="7">
        <v>15</v>
      </c>
    </row>
    <row r="131" spans="1:7">
      <c r="A131" s="1"/>
      <c r="B131" s="1" t="s">
        <v>19</v>
      </c>
      <c r="C131" s="7"/>
      <c r="D131" s="7">
        <v>5</v>
      </c>
      <c r="E131" s="7">
        <v>5</v>
      </c>
      <c r="F131" s="7"/>
      <c r="G131" s="7">
        <f>SUM(C131:F131)</f>
        <v>10</v>
      </c>
    </row>
    <row r="132" spans="1:7">
      <c r="A132" s="1"/>
      <c r="B132" s="1" t="s">
        <v>23</v>
      </c>
      <c r="C132" s="7"/>
      <c r="D132" s="7"/>
      <c r="E132" s="7">
        <v>5</v>
      </c>
      <c r="F132" s="7"/>
      <c r="G132" s="7">
        <f>SUM(C132:F132)</f>
        <v>5</v>
      </c>
    </row>
    <row r="133" spans="1:7">
      <c r="A133" s="1"/>
      <c r="B133" s="1" t="s">
        <v>24</v>
      </c>
      <c r="C133" s="7"/>
      <c r="D133" s="7">
        <v>4</v>
      </c>
      <c r="E133" s="7">
        <v>1</v>
      </c>
      <c r="F133" s="7"/>
      <c r="G133" s="7">
        <f>SUM(C133:F133)</f>
        <v>5</v>
      </c>
    </row>
    <row r="134" spans="1:7">
      <c r="A134" s="1"/>
      <c r="B134" s="5" t="s">
        <v>11</v>
      </c>
      <c r="C134" s="8">
        <f>SUM(C129:C133)</f>
        <v>0</v>
      </c>
      <c r="D134" s="8">
        <f>SUM(D129:D133)</f>
        <v>20</v>
      </c>
      <c r="E134" s="8">
        <f>SUM(E129:E133)</f>
        <v>19</v>
      </c>
      <c r="F134" s="8">
        <f>SUM(F129:F133)</f>
        <v>1</v>
      </c>
      <c r="G134" s="8">
        <f>SUM(C134:F134)</f>
        <v>40</v>
      </c>
    </row>
    <row r="135" spans="1:7">
      <c r="A135" s="1"/>
      <c r="B135" s="4" t="s">
        <v>10</v>
      </c>
      <c r="C135" s="8">
        <f>C134*100/40</f>
        <v>0</v>
      </c>
      <c r="D135" s="8">
        <f>D134*100/40</f>
        <v>50</v>
      </c>
      <c r="E135" s="8">
        <f>E134*100/40</f>
        <v>47.5</v>
      </c>
      <c r="F135" s="8">
        <f>F134*100/40</f>
        <v>2.5</v>
      </c>
      <c r="G135" s="8"/>
    </row>
    <row r="136" spans="1:7">
      <c r="A136" s="1"/>
      <c r="B136" s="7"/>
      <c r="C136" s="7"/>
      <c r="D136" s="7"/>
      <c r="E136" s="7"/>
      <c r="F136" s="7"/>
      <c r="G136" s="7"/>
    </row>
    <row r="137" spans="1:7">
      <c r="A137" s="1"/>
      <c r="B137" s="7"/>
      <c r="C137" s="7"/>
      <c r="D137" s="7"/>
      <c r="E137" s="7"/>
      <c r="F137" s="7"/>
      <c r="G137" s="7"/>
    </row>
    <row r="138" spans="1:7" ht="18">
      <c r="A138" s="12" t="s">
        <v>37</v>
      </c>
      <c r="B138" s="13"/>
      <c r="C138" s="13">
        <f>C7+C13+C19+C6026+C33+C42+C48+C54+C66+C72+C79+C85+C91+C97+C104+C111+C118+C126+C134+C61+C26</f>
        <v>73</v>
      </c>
      <c r="D138" s="13">
        <f>D7+D13+D79+D19+D26+D33+D42+D48+D54+D66+D72+D85+D91+D97+D104+D111+D118+D126+D134+D60</f>
        <v>280</v>
      </c>
      <c r="E138" s="13">
        <f>E7+E13+E19+E26+E33+E42+E48+E54+E66+E72+E79+E85+E91+E97+E104+E111+E118+E126+E134+E60</f>
        <v>238</v>
      </c>
      <c r="F138" s="13">
        <f>F7+F13+F19+F26+F33+F42+F48+F54+F66+F72+F79+F85+F91+F97+F104+F111+F118+F126+F134+F60</f>
        <v>84</v>
      </c>
      <c r="G138" s="13">
        <f>G7+G13+G19+G26+G33+G42+G48+G54+G66+G72+G79+G85+G91+G97+G104+G111+G118+G126+G134+G60</f>
        <v>675</v>
      </c>
    </row>
    <row r="139" spans="1:7" ht="18">
      <c r="A139" s="12" t="s">
        <v>38</v>
      </c>
      <c r="B139" s="13"/>
      <c r="C139" s="13">
        <f>C138*100/661</f>
        <v>11.043872919818456</v>
      </c>
      <c r="D139" s="13">
        <f>D138*100/661</f>
        <v>42.360060514372165</v>
      </c>
      <c r="E139" s="13">
        <f>E138*100/661</f>
        <v>36.006051437216335</v>
      </c>
      <c r="F139" s="13">
        <f>F138*100/661</f>
        <v>12.708018154311649</v>
      </c>
      <c r="G139" s="13"/>
    </row>
    <row r="140" spans="1:7">
      <c r="A140" s="1"/>
      <c r="B140" s="7"/>
      <c r="C140" s="7"/>
      <c r="D140" s="7"/>
      <c r="E140" s="7"/>
      <c r="F140" s="7"/>
      <c r="G140" s="7"/>
    </row>
    <row r="141" spans="1:7">
      <c r="A141" s="1"/>
      <c r="B141" s="7"/>
      <c r="C141" s="7"/>
      <c r="D141" s="7"/>
      <c r="E141" s="7"/>
      <c r="F141" s="7"/>
      <c r="G141" s="7"/>
    </row>
    <row r="142" spans="1:7">
      <c r="C142" s="6"/>
      <c r="D142" s="6"/>
      <c r="E142" s="6"/>
      <c r="F142" s="6"/>
      <c r="G142" s="6"/>
    </row>
    <row r="143" spans="1:7">
      <c r="C143" s="6"/>
      <c r="D143" s="6"/>
      <c r="E143" s="6"/>
      <c r="F143" s="6"/>
      <c r="G143" s="6"/>
    </row>
    <row r="144" spans="1:7">
      <c r="C144" s="6"/>
      <c r="D144" s="6"/>
      <c r="E144" s="6"/>
      <c r="F144" s="6"/>
      <c r="G144" s="6"/>
    </row>
    <row r="145" spans="3:7">
      <c r="C145" s="6"/>
      <c r="D145" s="6"/>
      <c r="E145" s="6"/>
      <c r="F145" s="6"/>
      <c r="G145" s="6"/>
    </row>
    <row r="146" spans="3:7">
      <c r="C146" s="6"/>
      <c r="D146" s="6"/>
      <c r="E146" s="6"/>
      <c r="F146" s="6"/>
      <c r="G146" s="6"/>
    </row>
    <row r="147" spans="3:7">
      <c r="C147" s="6"/>
      <c r="D147" s="6"/>
      <c r="E147" s="6"/>
      <c r="F147" s="6"/>
      <c r="G147" s="6"/>
    </row>
  </sheetData>
  <autoFilter ref="A3:G139"/>
  <mergeCells count="1">
    <mergeCell ref="C2:F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opLeftCell="A56" workbookViewId="0">
      <selection activeCell="R24" sqref="R24"/>
    </sheetView>
  </sheetViews>
  <sheetFormatPr baseColWidth="10" defaultRowHeight="15" x14ac:dyDescent="0"/>
  <cols>
    <col min="1" max="1" width="29.5" customWidth="1"/>
    <col min="2" max="22" width="8.5" customWidth="1"/>
  </cols>
  <sheetData>
    <row r="1" spans="1:22">
      <c r="B1" s="19" t="s">
        <v>72</v>
      </c>
      <c r="C1" s="19"/>
    </row>
    <row r="2" spans="1:22">
      <c r="L2" s="19" t="s">
        <v>73</v>
      </c>
    </row>
    <row r="3" spans="1:22" s="19" customFormat="1">
      <c r="A3" s="5" t="s">
        <v>74</v>
      </c>
      <c r="B3" s="20" t="s">
        <v>39</v>
      </c>
      <c r="C3" s="20" t="s">
        <v>40</v>
      </c>
      <c r="D3" s="21" t="s">
        <v>41</v>
      </c>
      <c r="E3" s="21" t="s">
        <v>42</v>
      </c>
      <c r="F3" s="21" t="s">
        <v>43</v>
      </c>
      <c r="G3" s="21" t="s">
        <v>44</v>
      </c>
      <c r="H3" s="21" t="s">
        <v>45</v>
      </c>
      <c r="I3" s="21" t="s">
        <v>46</v>
      </c>
      <c r="J3" s="21" t="s">
        <v>47</v>
      </c>
      <c r="K3" s="21" t="s">
        <v>48</v>
      </c>
      <c r="L3" s="21" t="s">
        <v>49</v>
      </c>
      <c r="M3" s="21" t="s">
        <v>50</v>
      </c>
      <c r="N3" s="21" t="s">
        <v>51</v>
      </c>
      <c r="O3" s="21" t="s">
        <v>52</v>
      </c>
      <c r="P3" s="21" t="s">
        <v>53</v>
      </c>
      <c r="Q3" s="21" t="s">
        <v>54</v>
      </c>
      <c r="R3" s="21" t="s">
        <v>55</v>
      </c>
      <c r="S3" s="21" t="s">
        <v>56</v>
      </c>
      <c r="T3" s="21" t="s">
        <v>57</v>
      </c>
      <c r="U3" s="21" t="s">
        <v>58</v>
      </c>
      <c r="V3" s="21" t="s">
        <v>37</v>
      </c>
    </row>
    <row r="4" spans="1:22">
      <c r="A4" s="4" t="s">
        <v>5</v>
      </c>
      <c r="B4" s="22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8">
        <f>SUM(B4:U4)</f>
        <v>4</v>
      </c>
    </row>
    <row r="5" spans="1:22">
      <c r="A5" s="4" t="s">
        <v>9</v>
      </c>
      <c r="B5" s="22">
        <v>12</v>
      </c>
      <c r="C5" s="22">
        <v>4</v>
      </c>
      <c r="D5" s="22">
        <v>4</v>
      </c>
      <c r="E5" s="22">
        <v>4</v>
      </c>
      <c r="F5" s="22">
        <v>3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8">
        <f t="shared" ref="V5:V27" si="0">SUM(B5:U5)</f>
        <v>27</v>
      </c>
    </row>
    <row r="6" spans="1:22">
      <c r="A6" s="5" t="s">
        <v>26</v>
      </c>
      <c r="B6" s="22"/>
      <c r="C6" s="22">
        <v>4</v>
      </c>
      <c r="D6" s="22">
        <v>4</v>
      </c>
      <c r="E6" s="22">
        <v>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8">
        <f t="shared" si="0"/>
        <v>12</v>
      </c>
    </row>
    <row r="7" spans="1:22">
      <c r="A7" s="5" t="s">
        <v>75</v>
      </c>
      <c r="B7" s="23"/>
      <c r="C7" s="23">
        <v>10</v>
      </c>
      <c r="D7" s="23">
        <v>10</v>
      </c>
      <c r="E7" s="22">
        <v>10</v>
      </c>
      <c r="F7" s="22">
        <v>10</v>
      </c>
      <c r="G7" s="22"/>
      <c r="H7" s="22"/>
      <c r="I7" s="22"/>
      <c r="J7" s="22">
        <v>4</v>
      </c>
      <c r="K7" s="22">
        <v>4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8">
        <f t="shared" si="0"/>
        <v>48</v>
      </c>
    </row>
    <row r="8" spans="1:22">
      <c r="A8" s="5" t="s">
        <v>27</v>
      </c>
      <c r="B8" s="23"/>
      <c r="C8" s="23"/>
      <c r="D8" s="23"/>
      <c r="E8" s="22">
        <v>8</v>
      </c>
      <c r="F8" s="22">
        <v>8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8">
        <f t="shared" si="0"/>
        <v>16</v>
      </c>
    </row>
    <row r="9" spans="1:22">
      <c r="A9" s="5" t="s">
        <v>26</v>
      </c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8">
        <f t="shared" si="0"/>
        <v>0</v>
      </c>
    </row>
    <row r="10" spans="1:22">
      <c r="A10" s="5" t="s">
        <v>14</v>
      </c>
      <c r="B10" s="23"/>
      <c r="C10" s="23"/>
      <c r="D10" s="23"/>
      <c r="E10" s="22"/>
      <c r="F10" s="22">
        <v>3</v>
      </c>
      <c r="G10" s="22">
        <v>3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5</v>
      </c>
      <c r="S10" s="22">
        <v>5</v>
      </c>
      <c r="T10" s="22">
        <v>5</v>
      </c>
      <c r="U10" s="22">
        <v>5</v>
      </c>
      <c r="V10" s="28">
        <f t="shared" si="0"/>
        <v>26</v>
      </c>
    </row>
    <row r="11" spans="1:22">
      <c r="A11" s="5" t="s">
        <v>76</v>
      </c>
      <c r="B11" s="23"/>
      <c r="C11" s="23"/>
      <c r="D11" s="23"/>
      <c r="E11" s="22"/>
      <c r="F11" s="22"/>
      <c r="G11" s="22">
        <v>24</v>
      </c>
      <c r="H11" s="22"/>
      <c r="I11" s="22"/>
      <c r="J11" s="22">
        <v>16</v>
      </c>
      <c r="K11" s="22">
        <v>16</v>
      </c>
      <c r="L11" s="22">
        <v>20</v>
      </c>
      <c r="M11" s="22">
        <v>20</v>
      </c>
      <c r="N11" s="22"/>
      <c r="O11" s="22"/>
      <c r="P11" s="22"/>
      <c r="Q11" s="22"/>
      <c r="R11" s="22"/>
      <c r="S11" s="22">
        <v>5</v>
      </c>
      <c r="T11" s="22">
        <v>10</v>
      </c>
      <c r="U11" s="22"/>
      <c r="V11" s="28">
        <f t="shared" si="0"/>
        <v>111</v>
      </c>
    </row>
    <row r="12" spans="1:22">
      <c r="A12" s="5" t="s">
        <v>28</v>
      </c>
      <c r="B12" s="23"/>
      <c r="C12" s="23"/>
      <c r="D12" s="23"/>
      <c r="E12" s="22"/>
      <c r="F12" s="22"/>
      <c r="G12" s="22">
        <v>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8">
        <f t="shared" si="0"/>
        <v>3</v>
      </c>
    </row>
    <row r="13" spans="1:22">
      <c r="A13" s="5" t="s">
        <v>29</v>
      </c>
      <c r="B13" s="23"/>
      <c r="C13" s="23"/>
      <c r="D13" s="23"/>
      <c r="E13" s="22"/>
      <c r="F13" s="22"/>
      <c r="G13" s="22">
        <v>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8">
        <f t="shared" si="0"/>
        <v>3</v>
      </c>
    </row>
    <row r="14" spans="1:22">
      <c r="A14" s="5" t="s">
        <v>30</v>
      </c>
      <c r="B14" s="23"/>
      <c r="C14" s="23"/>
      <c r="D14" s="23"/>
      <c r="E14" s="22"/>
      <c r="F14" s="22"/>
      <c r="G14" s="22">
        <v>3</v>
      </c>
      <c r="H14" s="22">
        <v>3</v>
      </c>
      <c r="I14" s="22">
        <v>3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8">
        <f t="shared" si="0"/>
        <v>9</v>
      </c>
    </row>
    <row r="15" spans="1:22">
      <c r="A15" s="5" t="s">
        <v>16</v>
      </c>
      <c r="B15" s="23"/>
      <c r="C15" s="23"/>
      <c r="D15" s="23"/>
      <c r="E15" s="22"/>
      <c r="F15" s="22"/>
      <c r="G15" s="22"/>
      <c r="H15" s="22">
        <v>30</v>
      </c>
      <c r="I15" s="22">
        <v>19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8">
        <f t="shared" si="0"/>
        <v>49</v>
      </c>
    </row>
    <row r="16" spans="1:22">
      <c r="A16" s="5" t="s">
        <v>13</v>
      </c>
      <c r="B16" s="23"/>
      <c r="C16" s="23"/>
      <c r="D16" s="23"/>
      <c r="E16" s="22"/>
      <c r="F16" s="22"/>
      <c r="G16" s="22"/>
      <c r="H16" s="22">
        <v>15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8">
        <f t="shared" si="0"/>
        <v>15</v>
      </c>
    </row>
    <row r="17" spans="1:22">
      <c r="A17" s="5" t="s">
        <v>18</v>
      </c>
      <c r="B17" s="23"/>
      <c r="C17" s="23"/>
      <c r="D17" s="23"/>
      <c r="E17" s="22"/>
      <c r="F17" s="22"/>
      <c r="G17" s="22"/>
      <c r="H17" s="22"/>
      <c r="I17" s="22">
        <v>4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8">
        <f t="shared" si="0"/>
        <v>4</v>
      </c>
    </row>
    <row r="18" spans="1:22">
      <c r="A18" s="5" t="s">
        <v>77</v>
      </c>
      <c r="B18" s="23"/>
      <c r="C18" s="23"/>
      <c r="D18" s="23"/>
      <c r="E18" s="22"/>
      <c r="F18" s="22"/>
      <c r="G18" s="22"/>
      <c r="H18" s="22"/>
      <c r="J18" s="22">
        <v>4</v>
      </c>
      <c r="K18" s="22">
        <v>4</v>
      </c>
      <c r="L18" s="22">
        <v>4</v>
      </c>
      <c r="M18" s="22">
        <v>4</v>
      </c>
      <c r="N18" s="22">
        <v>4</v>
      </c>
      <c r="O18" s="22">
        <v>4</v>
      </c>
      <c r="P18" s="22">
        <v>4</v>
      </c>
      <c r="Q18" s="22"/>
      <c r="R18" s="22"/>
      <c r="S18" s="22"/>
      <c r="T18" s="22"/>
      <c r="U18" s="22"/>
      <c r="V18" s="28">
        <f t="shared" si="0"/>
        <v>28</v>
      </c>
    </row>
    <row r="19" spans="1:22">
      <c r="A19" s="5" t="s">
        <v>31</v>
      </c>
      <c r="B19" s="2"/>
      <c r="C19" s="2"/>
      <c r="D19" s="2"/>
      <c r="E19" s="22"/>
      <c r="F19" s="22"/>
      <c r="G19" s="22"/>
      <c r="H19" s="22"/>
      <c r="I19" s="22"/>
      <c r="J19" s="22"/>
      <c r="K19" s="22"/>
      <c r="L19" s="22">
        <v>5</v>
      </c>
      <c r="M19" s="22">
        <v>5</v>
      </c>
      <c r="N19" s="22">
        <v>10</v>
      </c>
      <c r="O19" s="22">
        <v>5</v>
      </c>
      <c r="P19" s="22">
        <v>5</v>
      </c>
      <c r="Q19" s="22"/>
      <c r="R19" s="22">
        <v>5</v>
      </c>
      <c r="S19" s="22">
        <v>15</v>
      </c>
      <c r="T19" s="22"/>
      <c r="U19" s="22"/>
      <c r="V19" s="28">
        <f t="shared" si="0"/>
        <v>50</v>
      </c>
    </row>
    <row r="20" spans="1:22">
      <c r="A20" s="5" t="s">
        <v>32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2"/>
      <c r="M20" s="22">
        <v>39</v>
      </c>
      <c r="P20" s="22"/>
      <c r="Q20" s="22"/>
      <c r="R20" s="22"/>
      <c r="S20" s="22"/>
      <c r="T20" s="22"/>
      <c r="U20" s="22"/>
      <c r="V20" s="28">
        <f t="shared" si="0"/>
        <v>39</v>
      </c>
    </row>
    <row r="21" spans="1:22">
      <c r="A21" s="5" t="s">
        <v>19</v>
      </c>
      <c r="B21" s="22"/>
      <c r="C21" s="22"/>
      <c r="D21" s="22"/>
      <c r="E21" s="2"/>
      <c r="F21" s="22"/>
      <c r="G21" s="22"/>
      <c r="H21" s="22"/>
      <c r="I21" s="22"/>
      <c r="J21" s="22"/>
      <c r="K21" s="22"/>
      <c r="L21" s="22"/>
      <c r="M21" s="22"/>
      <c r="N21" s="22">
        <v>25</v>
      </c>
      <c r="O21" s="22">
        <v>30</v>
      </c>
      <c r="P21" s="22">
        <v>21</v>
      </c>
      <c r="Q21" s="22">
        <v>25</v>
      </c>
      <c r="R21" s="22">
        <v>10</v>
      </c>
      <c r="S21" s="22">
        <v>10</v>
      </c>
      <c r="T21" s="22">
        <v>10</v>
      </c>
      <c r="U21" s="22">
        <v>10</v>
      </c>
      <c r="V21" s="28">
        <f t="shared" si="0"/>
        <v>141</v>
      </c>
    </row>
    <row r="22" spans="1:22">
      <c r="A22" s="5" t="s">
        <v>100</v>
      </c>
      <c r="B22" s="22"/>
      <c r="C22" s="22"/>
      <c r="D22" s="22"/>
      <c r="E22" s="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v>5</v>
      </c>
      <c r="Q22" s="22"/>
      <c r="R22" s="22"/>
      <c r="S22" s="22"/>
      <c r="T22" s="22"/>
      <c r="V22" s="28">
        <f t="shared" si="0"/>
        <v>5</v>
      </c>
    </row>
    <row r="23" spans="1:22">
      <c r="A23" s="5" t="s">
        <v>21</v>
      </c>
      <c r="B23" s="23"/>
      <c r="C23" s="23"/>
      <c r="D23" s="23"/>
      <c r="E23" s="22"/>
      <c r="F23" s="22"/>
      <c r="G23" s="22">
        <v>4</v>
      </c>
      <c r="H23" s="22"/>
      <c r="I23" s="22"/>
      <c r="J23" s="22"/>
      <c r="K23" s="22"/>
      <c r="L23" s="22"/>
      <c r="M23" s="22"/>
      <c r="N23" s="22"/>
      <c r="O23" s="22"/>
      <c r="P23" s="22"/>
      <c r="Q23" s="22">
        <v>5</v>
      </c>
      <c r="R23" s="22"/>
      <c r="S23" s="22"/>
      <c r="T23" s="22"/>
      <c r="U23" s="22"/>
      <c r="V23" s="28">
        <f t="shared" si="0"/>
        <v>9</v>
      </c>
    </row>
    <row r="24" spans="1:22">
      <c r="A24" s="5" t="s">
        <v>34</v>
      </c>
      <c r="B24" s="23"/>
      <c r="C24" s="23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>
        <v>5</v>
      </c>
      <c r="R24" s="22"/>
      <c r="S24" s="22"/>
      <c r="T24" s="22"/>
      <c r="U24" s="22"/>
      <c r="V24" s="28">
        <f t="shared" si="0"/>
        <v>5</v>
      </c>
    </row>
    <row r="25" spans="1:22">
      <c r="A25" s="5" t="s">
        <v>101</v>
      </c>
      <c r="B25" s="23"/>
      <c r="C25" s="23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>
        <v>5</v>
      </c>
      <c r="R25" s="22"/>
      <c r="S25" s="22">
        <v>5</v>
      </c>
      <c r="T25" s="22"/>
      <c r="U25" s="22">
        <v>5</v>
      </c>
      <c r="V25" s="28">
        <f t="shared" si="0"/>
        <v>15</v>
      </c>
    </row>
    <row r="26" spans="1:22">
      <c r="A26" s="5" t="s">
        <v>17</v>
      </c>
      <c r="B26" s="23"/>
      <c r="C26" s="23"/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>
        <v>20</v>
      </c>
      <c r="S26" s="22"/>
      <c r="T26" s="22">
        <v>5</v>
      </c>
      <c r="U26" s="22">
        <v>15</v>
      </c>
      <c r="V26" s="28">
        <f t="shared" si="0"/>
        <v>40</v>
      </c>
    </row>
    <row r="27" spans="1:22">
      <c r="A27" s="5" t="s">
        <v>102</v>
      </c>
      <c r="B27" s="23"/>
      <c r="C27" s="23"/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10</v>
      </c>
      <c r="U27" s="22">
        <v>5</v>
      </c>
      <c r="V27" s="28">
        <f t="shared" si="0"/>
        <v>15</v>
      </c>
    </row>
    <row r="28" spans="1:22">
      <c r="A28" s="25" t="s">
        <v>64</v>
      </c>
      <c r="B28" s="1">
        <f>SUM(B4:B27)</f>
        <v>16</v>
      </c>
      <c r="C28" s="1">
        <f t="shared" ref="C28:V28" si="1">SUM(C4:C27)</f>
        <v>18</v>
      </c>
      <c r="D28" s="1">
        <f t="shared" si="1"/>
        <v>18</v>
      </c>
      <c r="E28" s="1">
        <f t="shared" si="1"/>
        <v>26</v>
      </c>
      <c r="F28" s="1">
        <f t="shared" si="1"/>
        <v>24</v>
      </c>
      <c r="G28" s="1">
        <f t="shared" si="1"/>
        <v>40</v>
      </c>
      <c r="H28" s="1">
        <f t="shared" si="1"/>
        <v>48</v>
      </c>
      <c r="I28" s="1">
        <f t="shared" si="1"/>
        <v>26</v>
      </c>
      <c r="J28" s="1">
        <f t="shared" si="1"/>
        <v>24</v>
      </c>
      <c r="K28" s="1">
        <f t="shared" si="1"/>
        <v>24</v>
      </c>
      <c r="L28" s="1">
        <f t="shared" si="1"/>
        <v>29</v>
      </c>
      <c r="M28" s="1">
        <f t="shared" si="1"/>
        <v>68</v>
      </c>
      <c r="N28" s="1">
        <f t="shared" si="1"/>
        <v>39</v>
      </c>
      <c r="O28" s="1">
        <f t="shared" si="1"/>
        <v>39</v>
      </c>
      <c r="P28" s="1">
        <f t="shared" si="1"/>
        <v>35</v>
      </c>
      <c r="Q28" s="1">
        <f t="shared" si="1"/>
        <v>40</v>
      </c>
      <c r="R28" s="1">
        <f t="shared" si="1"/>
        <v>40</v>
      </c>
      <c r="S28" s="1">
        <f t="shared" si="1"/>
        <v>40</v>
      </c>
      <c r="T28" s="1">
        <f t="shared" si="1"/>
        <v>40</v>
      </c>
      <c r="U28" s="1">
        <f t="shared" si="1"/>
        <v>40</v>
      </c>
      <c r="V28" s="1">
        <f t="shared" si="1"/>
        <v>674</v>
      </c>
    </row>
    <row r="31" spans="1:22">
      <c r="A31" t="s">
        <v>78</v>
      </c>
      <c r="C31" t="s">
        <v>79</v>
      </c>
      <c r="D31" t="s">
        <v>79</v>
      </c>
      <c r="E31" t="s">
        <v>79</v>
      </c>
      <c r="F31" t="s">
        <v>79</v>
      </c>
    </row>
    <row r="32" spans="1:22">
      <c r="C32" t="s">
        <v>80</v>
      </c>
      <c r="D32" t="s">
        <v>80</v>
      </c>
      <c r="E32" t="s">
        <v>80</v>
      </c>
      <c r="F32" t="s">
        <v>80</v>
      </c>
    </row>
    <row r="33" spans="1:20">
      <c r="C33" t="s">
        <v>81</v>
      </c>
      <c r="D33" t="s">
        <v>81</v>
      </c>
      <c r="E33" t="s">
        <v>81</v>
      </c>
      <c r="F33" t="s">
        <v>81</v>
      </c>
      <c r="N33" s="17"/>
    </row>
    <row r="34" spans="1:20">
      <c r="C34" t="s">
        <v>82</v>
      </c>
      <c r="D34" t="s">
        <v>82</v>
      </c>
      <c r="E34" t="s">
        <v>82</v>
      </c>
      <c r="F34" t="s">
        <v>82</v>
      </c>
      <c r="N34" s="18"/>
    </row>
    <row r="35" spans="1:20">
      <c r="C35" t="s">
        <v>83</v>
      </c>
      <c r="D35" t="s">
        <v>83</v>
      </c>
      <c r="E35" t="s">
        <v>83</v>
      </c>
      <c r="F35" t="s">
        <v>83</v>
      </c>
    </row>
    <row r="36" spans="1:20">
      <c r="C36" t="s">
        <v>84</v>
      </c>
      <c r="D36" t="s">
        <v>84</v>
      </c>
      <c r="E36" t="s">
        <v>84</v>
      </c>
      <c r="F36" t="s">
        <v>85</v>
      </c>
    </row>
    <row r="37" spans="1:20">
      <c r="C37" t="s">
        <v>86</v>
      </c>
      <c r="D37" t="s">
        <v>87</v>
      </c>
      <c r="E37" t="s">
        <v>87</v>
      </c>
      <c r="F37" t="s">
        <v>88</v>
      </c>
    </row>
    <row r="38" spans="1:20">
      <c r="C38" t="s">
        <v>89</v>
      </c>
      <c r="D38" t="s">
        <v>90</v>
      </c>
      <c r="E38" t="s">
        <v>91</v>
      </c>
      <c r="F38" t="s">
        <v>92</v>
      </c>
    </row>
    <row r="39" spans="1:20">
      <c r="C39" t="s">
        <v>28</v>
      </c>
      <c r="D39" t="s">
        <v>28</v>
      </c>
      <c r="E39" t="s">
        <v>28</v>
      </c>
      <c r="F39" t="s">
        <v>28</v>
      </c>
    </row>
    <row r="40" spans="1:20">
      <c r="C40" t="s">
        <v>29</v>
      </c>
      <c r="D40" t="s">
        <v>29</v>
      </c>
      <c r="E40" t="s">
        <v>29</v>
      </c>
      <c r="F40" t="s">
        <v>29</v>
      </c>
    </row>
    <row r="43" spans="1:20">
      <c r="A43" t="s">
        <v>93</v>
      </c>
      <c r="G43" t="s">
        <v>80</v>
      </c>
      <c r="J43" t="s">
        <v>89</v>
      </c>
      <c r="K43" t="s">
        <v>80</v>
      </c>
      <c r="M43" t="s">
        <v>80</v>
      </c>
      <c r="S43" t="s">
        <v>80</v>
      </c>
      <c r="T43" t="s">
        <v>80</v>
      </c>
    </row>
    <row r="44" spans="1:20">
      <c r="G44" t="s">
        <v>79</v>
      </c>
      <c r="J44" t="s">
        <v>80</v>
      </c>
      <c r="K44" t="s">
        <v>94</v>
      </c>
      <c r="M44" t="s">
        <v>83</v>
      </c>
    </row>
    <row r="45" spans="1:20">
      <c r="G45" t="s">
        <v>83</v>
      </c>
      <c r="J45" t="s">
        <v>83</v>
      </c>
      <c r="K45" t="s">
        <v>95</v>
      </c>
      <c r="M45" t="s">
        <v>95</v>
      </c>
    </row>
    <row r="46" spans="1:20">
      <c r="G46" t="s">
        <v>82</v>
      </c>
      <c r="J46" t="s">
        <v>94</v>
      </c>
      <c r="K46" t="s">
        <v>96</v>
      </c>
      <c r="M46" t="s">
        <v>89</v>
      </c>
    </row>
    <row r="47" spans="1:20">
      <c r="G47" t="s">
        <v>81</v>
      </c>
      <c r="J47" t="s">
        <v>97</v>
      </c>
    </row>
    <row r="48" spans="1:20">
      <c r="G48" t="s">
        <v>86</v>
      </c>
    </row>
    <row r="49" spans="1:22">
      <c r="G49" t="s">
        <v>88</v>
      </c>
    </row>
    <row r="50" spans="1:22">
      <c r="G50" t="s">
        <v>87</v>
      </c>
    </row>
    <row r="51" spans="1:22">
      <c r="G51" t="s">
        <v>98</v>
      </c>
    </row>
    <row r="54" spans="1:22">
      <c r="A54" t="s">
        <v>99</v>
      </c>
    </row>
    <row r="59" spans="1:22">
      <c r="A59" s="5" t="s">
        <v>75</v>
      </c>
      <c r="B59" s="23"/>
      <c r="C59" s="23">
        <v>10</v>
      </c>
      <c r="D59" s="23">
        <v>10</v>
      </c>
      <c r="E59" s="22">
        <v>10</v>
      </c>
      <c r="F59" s="22">
        <v>10</v>
      </c>
      <c r="G59" s="22"/>
      <c r="H59" s="22"/>
      <c r="I59" s="22"/>
      <c r="J59" s="22">
        <v>4</v>
      </c>
      <c r="K59" s="22">
        <v>4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8">
        <v>48</v>
      </c>
    </row>
    <row r="60" spans="1:22">
      <c r="A60" s="5" t="s">
        <v>16</v>
      </c>
      <c r="B60" s="23"/>
      <c r="C60" s="23"/>
      <c r="D60" s="23"/>
      <c r="E60" s="22"/>
      <c r="F60" s="22"/>
      <c r="G60" s="22"/>
      <c r="H60" s="22">
        <v>30</v>
      </c>
      <c r="I60" s="22">
        <v>19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8">
        <v>49</v>
      </c>
    </row>
    <row r="61" spans="1:22">
      <c r="A61" s="5" t="s">
        <v>31</v>
      </c>
      <c r="B61" s="2"/>
      <c r="C61" s="2"/>
      <c r="D61" s="2"/>
      <c r="E61" s="22"/>
      <c r="F61" s="22"/>
      <c r="G61" s="22"/>
      <c r="H61" s="22"/>
      <c r="I61" s="22"/>
      <c r="J61" s="22"/>
      <c r="K61" s="22"/>
      <c r="L61" s="22">
        <v>5</v>
      </c>
      <c r="M61" s="22">
        <v>5</v>
      </c>
      <c r="N61" s="22">
        <v>10</v>
      </c>
      <c r="O61" s="22">
        <v>5</v>
      </c>
      <c r="P61" s="22">
        <v>5</v>
      </c>
      <c r="Q61" s="22"/>
      <c r="R61" s="22">
        <v>5</v>
      </c>
      <c r="S61" s="22">
        <v>15</v>
      </c>
      <c r="T61" s="22"/>
      <c r="U61" s="22"/>
      <c r="V61" s="28">
        <v>50</v>
      </c>
    </row>
    <row r="62" spans="1:22">
      <c r="A62" s="5" t="s">
        <v>32</v>
      </c>
      <c r="B62" s="24"/>
      <c r="C62" s="24"/>
      <c r="D62" s="24"/>
      <c r="E62" s="22"/>
      <c r="F62" s="22"/>
      <c r="G62" s="22"/>
      <c r="H62" s="22"/>
      <c r="I62" s="22"/>
      <c r="J62" s="22"/>
      <c r="K62" s="22"/>
      <c r="L62" s="22"/>
      <c r="M62" s="22">
        <v>39</v>
      </c>
      <c r="P62" s="22"/>
      <c r="Q62" s="22"/>
      <c r="R62" s="22"/>
      <c r="S62" s="22"/>
      <c r="T62" s="22"/>
      <c r="U62" s="22"/>
      <c r="V62" s="28">
        <f t="shared" ref="V62:V65" si="2">SUM(B62:U62)</f>
        <v>39</v>
      </c>
    </row>
    <row r="63" spans="1:22">
      <c r="A63" s="5" t="s">
        <v>19</v>
      </c>
      <c r="B63" s="22"/>
      <c r="C63" s="22"/>
      <c r="D63" s="22"/>
      <c r="E63" s="2"/>
      <c r="F63" s="22"/>
      <c r="G63" s="22"/>
      <c r="H63" s="22"/>
      <c r="I63" s="22"/>
      <c r="J63" s="22"/>
      <c r="K63" s="22"/>
      <c r="L63" s="22"/>
      <c r="M63" s="22"/>
      <c r="N63" s="22">
        <v>25</v>
      </c>
      <c r="O63" s="22">
        <v>30</v>
      </c>
      <c r="P63" s="22">
        <v>21</v>
      </c>
      <c r="Q63" s="22">
        <v>25</v>
      </c>
      <c r="R63" s="22">
        <v>10</v>
      </c>
      <c r="S63" s="22">
        <v>10</v>
      </c>
      <c r="T63" s="22">
        <v>10</v>
      </c>
      <c r="U63" s="22">
        <v>10</v>
      </c>
      <c r="V63" s="28">
        <f t="shared" si="2"/>
        <v>141</v>
      </c>
    </row>
    <row r="64" spans="1:22">
      <c r="A64" s="5" t="s">
        <v>100</v>
      </c>
      <c r="B64" s="22"/>
      <c r="C64" s="22"/>
      <c r="D64" s="22"/>
      <c r="E64" s="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>
        <v>5</v>
      </c>
      <c r="Q64" s="22"/>
      <c r="R64" s="22"/>
      <c r="S64" s="22"/>
      <c r="T64" s="22"/>
      <c r="V64" s="28">
        <f t="shared" si="2"/>
        <v>5</v>
      </c>
    </row>
    <row r="65" spans="1:22">
      <c r="A65" s="5" t="s">
        <v>102</v>
      </c>
      <c r="B65" s="23"/>
      <c r="C65" s="23"/>
      <c r="D65" s="2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>
        <v>10</v>
      </c>
      <c r="U65" s="22">
        <v>5</v>
      </c>
      <c r="V65" s="28">
        <f t="shared" si="2"/>
        <v>15</v>
      </c>
    </row>
    <row r="66" spans="1:22">
      <c r="A66" s="5"/>
      <c r="B66" s="20" t="s">
        <v>39</v>
      </c>
      <c r="C66" s="20" t="s">
        <v>40</v>
      </c>
      <c r="D66" s="21" t="s">
        <v>41</v>
      </c>
      <c r="E66" s="21" t="s">
        <v>42</v>
      </c>
      <c r="F66" s="21" t="s">
        <v>43</v>
      </c>
      <c r="G66" s="21" t="s">
        <v>44</v>
      </c>
      <c r="H66" s="21" t="s">
        <v>45</v>
      </c>
      <c r="I66" s="21" t="s">
        <v>46</v>
      </c>
      <c r="J66" s="21" t="s">
        <v>47</v>
      </c>
      <c r="K66" s="21" t="s">
        <v>48</v>
      </c>
      <c r="L66" s="21" t="s">
        <v>49</v>
      </c>
      <c r="M66" s="21" t="s">
        <v>50</v>
      </c>
      <c r="N66" s="21" t="s">
        <v>51</v>
      </c>
      <c r="O66" s="21" t="s">
        <v>52</v>
      </c>
      <c r="P66" s="21" t="s">
        <v>53</v>
      </c>
      <c r="Q66" s="21" t="s">
        <v>54</v>
      </c>
      <c r="R66" s="21" t="s">
        <v>55</v>
      </c>
      <c r="S66" s="21" t="s">
        <v>56</v>
      </c>
      <c r="T66" s="21" t="s">
        <v>57</v>
      </c>
      <c r="U66" s="21" t="s">
        <v>58</v>
      </c>
    </row>
    <row r="67" spans="1:22">
      <c r="A67" s="29" t="s">
        <v>103</v>
      </c>
      <c r="B67" s="30">
        <f>B65+B63+B62</f>
        <v>0</v>
      </c>
      <c r="C67" s="30">
        <f t="shared" ref="C67:V67" si="3">C65+C63+C62</f>
        <v>0</v>
      </c>
      <c r="D67" s="30">
        <f t="shared" si="3"/>
        <v>0</v>
      </c>
      <c r="E67" s="30">
        <f t="shared" si="3"/>
        <v>0</v>
      </c>
      <c r="F67" s="30">
        <f t="shared" si="3"/>
        <v>0</v>
      </c>
      <c r="G67" s="30">
        <f t="shared" si="3"/>
        <v>0</v>
      </c>
      <c r="H67" s="30">
        <f t="shared" si="3"/>
        <v>0</v>
      </c>
      <c r="I67" s="30">
        <f t="shared" si="3"/>
        <v>0</v>
      </c>
      <c r="J67" s="30">
        <f t="shared" si="3"/>
        <v>0</v>
      </c>
      <c r="K67" s="30">
        <f t="shared" si="3"/>
        <v>0</v>
      </c>
      <c r="L67" s="30">
        <f t="shared" si="3"/>
        <v>0</v>
      </c>
      <c r="M67" s="30">
        <f t="shared" si="3"/>
        <v>39</v>
      </c>
      <c r="N67" s="30">
        <f t="shared" si="3"/>
        <v>25</v>
      </c>
      <c r="O67" s="30">
        <f t="shared" si="3"/>
        <v>30</v>
      </c>
      <c r="P67" s="30">
        <f t="shared" si="3"/>
        <v>21</v>
      </c>
      <c r="Q67" s="30">
        <f t="shared" si="3"/>
        <v>25</v>
      </c>
      <c r="R67" s="30">
        <f t="shared" si="3"/>
        <v>10</v>
      </c>
      <c r="S67" s="30">
        <f t="shared" si="3"/>
        <v>10</v>
      </c>
      <c r="T67" s="30">
        <f t="shared" si="3"/>
        <v>20</v>
      </c>
      <c r="U67" s="30">
        <f t="shared" si="3"/>
        <v>15</v>
      </c>
      <c r="V67" s="30">
        <f t="shared" si="3"/>
        <v>195</v>
      </c>
    </row>
    <row r="68" spans="1:22">
      <c r="A68" s="29" t="s">
        <v>31</v>
      </c>
      <c r="B68" s="31">
        <f t="shared" ref="B68:V68" si="4">B59+B60+B61+B64</f>
        <v>0</v>
      </c>
      <c r="C68" s="31">
        <f t="shared" si="4"/>
        <v>10</v>
      </c>
      <c r="D68" s="31">
        <f t="shared" si="4"/>
        <v>10</v>
      </c>
      <c r="E68" s="31">
        <f t="shared" si="4"/>
        <v>10</v>
      </c>
      <c r="F68" s="31">
        <f t="shared" si="4"/>
        <v>10</v>
      </c>
      <c r="G68" s="31">
        <f t="shared" si="4"/>
        <v>0</v>
      </c>
      <c r="H68" s="31">
        <f t="shared" si="4"/>
        <v>30</v>
      </c>
      <c r="I68" s="31">
        <f t="shared" si="4"/>
        <v>19</v>
      </c>
      <c r="J68" s="31">
        <f t="shared" si="4"/>
        <v>4</v>
      </c>
      <c r="K68" s="31">
        <f t="shared" si="4"/>
        <v>4</v>
      </c>
      <c r="L68" s="31">
        <f t="shared" si="4"/>
        <v>5</v>
      </c>
      <c r="M68" s="31">
        <f t="shared" si="4"/>
        <v>5</v>
      </c>
      <c r="N68" s="31">
        <f t="shared" si="4"/>
        <v>10</v>
      </c>
      <c r="O68" s="31">
        <f t="shared" si="4"/>
        <v>5</v>
      </c>
      <c r="P68" s="31">
        <f t="shared" si="4"/>
        <v>10</v>
      </c>
      <c r="Q68" s="31">
        <f t="shared" si="4"/>
        <v>0</v>
      </c>
      <c r="R68" s="31">
        <f t="shared" si="4"/>
        <v>5</v>
      </c>
      <c r="S68" s="31">
        <f t="shared" si="4"/>
        <v>15</v>
      </c>
      <c r="T68" s="31">
        <f t="shared" si="4"/>
        <v>0</v>
      </c>
      <c r="U68" s="31">
        <f t="shared" si="4"/>
        <v>0</v>
      </c>
      <c r="V68" s="31">
        <f t="shared" si="4"/>
        <v>152</v>
      </c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"/>
  <sheetViews>
    <sheetView topLeftCell="G4" workbookViewId="0">
      <selection activeCell="P29" sqref="P29"/>
    </sheetView>
  </sheetViews>
  <sheetFormatPr baseColWidth="10" defaultRowHeight="15" x14ac:dyDescent="0"/>
  <cols>
    <col min="1" max="1" width="29.5" customWidth="1"/>
    <col min="2" max="21" width="8.5" customWidth="1"/>
  </cols>
  <sheetData>
    <row r="1" spans="1:21">
      <c r="B1" s="19"/>
      <c r="C1" s="19"/>
    </row>
    <row r="2" spans="1:21">
      <c r="L2" s="19" t="s">
        <v>73</v>
      </c>
    </row>
    <row r="3" spans="1:21" s="19" customFormat="1">
      <c r="A3" s="5" t="s">
        <v>74</v>
      </c>
      <c r="B3" s="20" t="s">
        <v>39</v>
      </c>
      <c r="C3" s="20" t="s">
        <v>40</v>
      </c>
      <c r="D3" s="21" t="s">
        <v>41</v>
      </c>
      <c r="E3" s="21" t="s">
        <v>42</v>
      </c>
      <c r="F3" s="21" t="s">
        <v>43</v>
      </c>
      <c r="G3" s="21" t="s">
        <v>44</v>
      </c>
      <c r="H3" s="21" t="s">
        <v>45</v>
      </c>
      <c r="I3" s="21" t="s">
        <v>46</v>
      </c>
      <c r="J3" s="21" t="s">
        <v>47</v>
      </c>
      <c r="K3" s="21" t="s">
        <v>48</v>
      </c>
      <c r="L3" s="21" t="s">
        <v>49</v>
      </c>
      <c r="M3" s="21" t="s">
        <v>50</v>
      </c>
      <c r="N3" s="21" t="s">
        <v>51</v>
      </c>
      <c r="O3" s="21" t="s">
        <v>52</v>
      </c>
      <c r="P3" s="21" t="s">
        <v>53</v>
      </c>
      <c r="Q3" s="21" t="s">
        <v>54</v>
      </c>
      <c r="R3" s="21" t="s">
        <v>55</v>
      </c>
      <c r="S3" s="21" t="s">
        <v>56</v>
      </c>
      <c r="T3" s="21" t="s">
        <v>57</v>
      </c>
      <c r="U3" s="21" t="s">
        <v>58</v>
      </c>
    </row>
    <row r="4" spans="1:21">
      <c r="A4" s="4" t="s">
        <v>5</v>
      </c>
      <c r="B4" s="2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>
      <c r="A5" s="4" t="s">
        <v>9</v>
      </c>
      <c r="B5" s="26"/>
      <c r="C5" s="26"/>
      <c r="D5" s="26"/>
      <c r="E5" s="26"/>
      <c r="F5" s="26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>
      <c r="A6" s="5" t="s">
        <v>26</v>
      </c>
      <c r="B6" s="22"/>
      <c r="C6" s="26"/>
      <c r="D6" s="26"/>
      <c r="E6" s="2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>
      <c r="A7" s="5" t="s">
        <v>75</v>
      </c>
      <c r="B7" s="23"/>
      <c r="C7" s="27"/>
      <c r="D7" s="27"/>
      <c r="E7" s="26"/>
      <c r="F7" s="26"/>
      <c r="G7" s="22"/>
      <c r="H7" s="22"/>
      <c r="I7" s="22"/>
      <c r="J7" s="26"/>
      <c r="K7" s="26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5" t="s">
        <v>27</v>
      </c>
      <c r="B8" s="23"/>
      <c r="C8" s="23"/>
      <c r="D8" s="23"/>
      <c r="E8" s="26"/>
      <c r="F8" s="2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>
      <c r="A9" s="5" t="s">
        <v>26</v>
      </c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>
      <c r="A10" s="5" t="s">
        <v>14</v>
      </c>
      <c r="B10" s="23"/>
      <c r="C10" s="23"/>
      <c r="D10" s="23"/>
      <c r="E10" s="22"/>
      <c r="F10" s="26"/>
      <c r="G10" s="26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6"/>
      <c r="S10" s="26"/>
      <c r="T10" s="26"/>
      <c r="U10" s="26"/>
    </row>
    <row r="11" spans="1:21">
      <c r="A11" s="5" t="s">
        <v>76</v>
      </c>
      <c r="B11" s="23"/>
      <c r="C11" s="23"/>
      <c r="D11" s="23"/>
      <c r="E11" s="22"/>
      <c r="F11" s="22"/>
      <c r="G11" s="26"/>
      <c r="H11" s="22"/>
      <c r="I11" s="22"/>
      <c r="J11" s="26"/>
      <c r="K11" s="26"/>
      <c r="L11" s="26"/>
      <c r="M11" s="26"/>
      <c r="N11" s="22"/>
      <c r="O11" s="22"/>
      <c r="P11" s="22"/>
      <c r="Q11" s="22"/>
      <c r="R11" s="22"/>
      <c r="S11" s="26"/>
      <c r="T11" s="26"/>
      <c r="U11" s="22"/>
    </row>
    <row r="12" spans="1:21">
      <c r="A12" s="5" t="s">
        <v>28</v>
      </c>
      <c r="B12" s="23"/>
      <c r="C12" s="23"/>
      <c r="D12" s="23"/>
      <c r="E12" s="22"/>
      <c r="F12" s="22"/>
      <c r="G12" s="26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>
      <c r="A13" s="5" t="s">
        <v>29</v>
      </c>
      <c r="B13" s="23"/>
      <c r="C13" s="23"/>
      <c r="D13" s="23"/>
      <c r="E13" s="22"/>
      <c r="F13" s="22"/>
      <c r="G13" s="26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>
      <c r="A14" s="5" t="s">
        <v>30</v>
      </c>
      <c r="B14" s="23"/>
      <c r="C14" s="23"/>
      <c r="D14" s="23"/>
      <c r="E14" s="22"/>
      <c r="F14" s="22"/>
      <c r="G14" s="26"/>
      <c r="H14" s="26"/>
      <c r="I14" s="26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>
      <c r="A15" s="5" t="s">
        <v>16</v>
      </c>
      <c r="B15" s="23"/>
      <c r="C15" s="23"/>
      <c r="D15" s="23"/>
      <c r="E15" s="22"/>
      <c r="F15" s="22"/>
      <c r="G15" s="22"/>
      <c r="H15" s="26"/>
      <c r="I15" s="2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>
      <c r="A16" s="5" t="s">
        <v>13</v>
      </c>
      <c r="B16" s="23"/>
      <c r="C16" s="23"/>
      <c r="D16" s="23"/>
      <c r="E16" s="22"/>
      <c r="F16" s="22"/>
      <c r="G16" s="22"/>
      <c r="H16" s="2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2">
      <c r="A17" s="5" t="s">
        <v>18</v>
      </c>
      <c r="B17" s="23"/>
      <c r="C17" s="23"/>
      <c r="D17" s="23"/>
      <c r="E17" s="22"/>
      <c r="F17" s="22"/>
      <c r="G17" s="22"/>
      <c r="H17" s="22"/>
      <c r="I17" s="2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2">
      <c r="A18" s="5" t="s">
        <v>77</v>
      </c>
      <c r="B18" s="23"/>
      <c r="C18" s="23"/>
      <c r="D18" s="23"/>
      <c r="E18" s="22"/>
      <c r="F18" s="22"/>
      <c r="G18" s="22"/>
      <c r="H18" s="22"/>
      <c r="J18" s="26"/>
      <c r="K18" s="26"/>
      <c r="L18" s="26"/>
      <c r="M18" s="26"/>
      <c r="N18" s="26"/>
      <c r="O18" s="26"/>
      <c r="P18" s="26"/>
      <c r="Q18" s="22"/>
      <c r="R18" s="22"/>
      <c r="S18" s="22"/>
      <c r="T18" s="22"/>
      <c r="U18" s="22"/>
    </row>
    <row r="19" spans="1:22">
      <c r="A19" s="5" t="s">
        <v>31</v>
      </c>
      <c r="B19" s="2"/>
      <c r="C19" s="2"/>
      <c r="D19" s="2"/>
      <c r="E19" s="22"/>
      <c r="F19" s="22"/>
      <c r="G19" s="22"/>
      <c r="H19" s="22"/>
      <c r="I19" s="22"/>
      <c r="J19" s="22"/>
      <c r="K19" s="22"/>
      <c r="L19" s="26"/>
      <c r="M19" s="26"/>
      <c r="N19" s="26"/>
      <c r="O19" s="26"/>
      <c r="P19" s="26"/>
      <c r="Q19" s="22"/>
      <c r="R19" s="26"/>
      <c r="S19" s="26"/>
      <c r="T19" s="22"/>
      <c r="U19" s="22"/>
    </row>
    <row r="20" spans="1:22">
      <c r="A20" s="5" t="s">
        <v>32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2"/>
      <c r="M20" s="26"/>
      <c r="P20" s="22"/>
      <c r="Q20" s="22"/>
      <c r="R20" s="22"/>
      <c r="S20" s="22"/>
      <c r="T20" s="22"/>
      <c r="U20" s="22"/>
    </row>
    <row r="21" spans="1:22">
      <c r="A21" s="5" t="s">
        <v>19</v>
      </c>
      <c r="B21" s="22"/>
      <c r="C21" s="22"/>
      <c r="D21" s="22"/>
      <c r="E21" s="2"/>
      <c r="F21" s="22"/>
      <c r="G21" s="22"/>
      <c r="H21" s="22"/>
      <c r="I21" s="22"/>
      <c r="J21" s="22"/>
      <c r="K21" s="22"/>
      <c r="L21" s="22"/>
      <c r="M21" s="22"/>
      <c r="N21" s="26"/>
      <c r="O21" s="26"/>
      <c r="P21" s="26"/>
      <c r="Q21" s="26"/>
      <c r="R21" s="26"/>
      <c r="S21" s="26"/>
      <c r="T21" s="26"/>
      <c r="U21" s="26"/>
    </row>
    <row r="22" spans="1:22">
      <c r="A22" s="5" t="s">
        <v>100</v>
      </c>
      <c r="B22" s="22"/>
      <c r="C22" s="22"/>
      <c r="D22" s="22"/>
      <c r="E22" s="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6"/>
      <c r="Q22" s="22"/>
      <c r="R22" s="22"/>
      <c r="S22" s="22"/>
      <c r="T22" s="22"/>
    </row>
    <row r="23" spans="1:22">
      <c r="A23" s="5" t="s">
        <v>21</v>
      </c>
      <c r="B23" s="23"/>
      <c r="C23" s="23"/>
      <c r="D23" s="23"/>
      <c r="E23" s="22"/>
      <c r="F23" s="22"/>
      <c r="G23" s="26"/>
      <c r="H23" s="22"/>
      <c r="I23" s="22"/>
      <c r="J23" s="22"/>
      <c r="K23" s="22"/>
      <c r="L23" s="22"/>
      <c r="M23" s="22"/>
      <c r="N23" s="22"/>
      <c r="O23" s="22"/>
      <c r="P23" s="22"/>
      <c r="Q23" s="26"/>
      <c r="R23" s="22"/>
      <c r="S23" s="22"/>
      <c r="T23" s="22"/>
      <c r="U23" s="22"/>
    </row>
    <row r="24" spans="1:22">
      <c r="A24" s="5" t="s">
        <v>34</v>
      </c>
      <c r="B24" s="23"/>
      <c r="C24" s="23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6"/>
      <c r="R24" s="22"/>
      <c r="S24" s="22"/>
      <c r="T24" s="22"/>
      <c r="U24" s="22"/>
    </row>
    <row r="25" spans="1:22">
      <c r="A25" s="5" t="s">
        <v>101</v>
      </c>
      <c r="B25" s="23"/>
      <c r="C25" s="23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6"/>
      <c r="R25" s="22"/>
      <c r="S25" s="26"/>
      <c r="T25" s="22"/>
      <c r="U25" s="26"/>
    </row>
    <row r="26" spans="1:22">
      <c r="A26" s="5" t="s">
        <v>17</v>
      </c>
      <c r="B26" s="23"/>
      <c r="C26" s="23"/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6"/>
      <c r="S26" s="22"/>
      <c r="T26" s="26"/>
      <c r="U26" s="26"/>
    </row>
    <row r="27" spans="1:22">
      <c r="A27" s="5" t="s">
        <v>102</v>
      </c>
      <c r="B27" s="23"/>
      <c r="C27" s="23"/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6"/>
      <c r="U27" s="26"/>
      <c r="V27" s="22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topLeftCell="A11" workbookViewId="0">
      <selection activeCell="C29" sqref="C29"/>
    </sheetView>
  </sheetViews>
  <sheetFormatPr baseColWidth="10" defaultRowHeight="15" x14ac:dyDescent="0"/>
  <sheetData>
    <row r="2" spans="2:6">
      <c r="B2" t="s">
        <v>70</v>
      </c>
      <c r="C2" s="2" t="s">
        <v>104</v>
      </c>
      <c r="D2" s="2" t="s">
        <v>3</v>
      </c>
      <c r="E2" s="2" t="s">
        <v>4</v>
      </c>
    </row>
    <row r="3" spans="2:6">
      <c r="B3" s="16" t="s">
        <v>39</v>
      </c>
      <c r="C3">
        <v>38</v>
      </c>
      <c r="D3">
        <v>31</v>
      </c>
      <c r="E3">
        <v>31</v>
      </c>
      <c r="F3" s="6"/>
    </row>
    <row r="4" spans="2:6">
      <c r="B4" t="s">
        <v>40</v>
      </c>
      <c r="C4">
        <v>28</v>
      </c>
      <c r="D4">
        <v>22</v>
      </c>
      <c r="E4">
        <v>11</v>
      </c>
      <c r="F4" s="6"/>
    </row>
    <row r="5" spans="2:6">
      <c r="B5" t="s">
        <v>41</v>
      </c>
      <c r="C5">
        <v>42</v>
      </c>
      <c r="D5">
        <v>42</v>
      </c>
      <c r="E5">
        <v>5</v>
      </c>
      <c r="F5" s="6"/>
    </row>
    <row r="6" spans="2:6">
      <c r="B6" t="s">
        <v>42</v>
      </c>
      <c r="C6">
        <v>23</v>
      </c>
      <c r="D6">
        <v>35</v>
      </c>
      <c r="E6">
        <v>15</v>
      </c>
      <c r="F6" s="6"/>
    </row>
    <row r="7" spans="2:6">
      <c r="B7" t="s">
        <v>43</v>
      </c>
      <c r="C7">
        <v>42</v>
      </c>
      <c r="D7">
        <v>4</v>
      </c>
      <c r="E7">
        <v>25</v>
      </c>
      <c r="F7" s="6"/>
    </row>
    <row r="8" spans="2:6">
      <c r="B8" t="s">
        <v>44</v>
      </c>
      <c r="C8">
        <v>32</v>
      </c>
      <c r="D8">
        <v>24</v>
      </c>
      <c r="E8">
        <v>21</v>
      </c>
      <c r="F8" s="6"/>
    </row>
    <row r="9" spans="2:6">
      <c r="B9" t="s">
        <v>45</v>
      </c>
      <c r="C9">
        <v>27</v>
      </c>
      <c r="D9">
        <v>27</v>
      </c>
      <c r="E9">
        <v>27</v>
      </c>
      <c r="F9" s="6"/>
    </row>
    <row r="10" spans="2:6">
      <c r="B10" t="s">
        <v>46</v>
      </c>
      <c r="C10">
        <v>8</v>
      </c>
      <c r="D10">
        <v>54</v>
      </c>
      <c r="E10">
        <v>27</v>
      </c>
      <c r="F10" s="6"/>
    </row>
    <row r="11" spans="2:6">
      <c r="B11" t="s">
        <v>47</v>
      </c>
      <c r="C11">
        <v>0</v>
      </c>
      <c r="D11">
        <v>42</v>
      </c>
      <c r="E11">
        <v>42</v>
      </c>
      <c r="F11" s="6"/>
    </row>
    <row r="12" spans="2:6">
      <c r="B12" t="s">
        <v>48</v>
      </c>
      <c r="C12">
        <v>8</v>
      </c>
      <c r="D12">
        <v>42</v>
      </c>
      <c r="E12">
        <v>38</v>
      </c>
      <c r="F12" s="6"/>
    </row>
    <row r="13" spans="2:6">
      <c r="B13" t="s">
        <v>49</v>
      </c>
      <c r="C13">
        <v>3</v>
      </c>
      <c r="D13">
        <v>41</v>
      </c>
      <c r="E13">
        <v>41</v>
      </c>
      <c r="F13" s="6"/>
    </row>
    <row r="14" spans="2:6">
      <c r="B14" t="s">
        <v>50</v>
      </c>
      <c r="C14">
        <v>3</v>
      </c>
      <c r="D14">
        <v>72</v>
      </c>
      <c r="E14">
        <v>18</v>
      </c>
      <c r="F14" s="6"/>
    </row>
    <row r="15" spans="2:6">
      <c r="B15" t="s">
        <v>51</v>
      </c>
      <c r="C15">
        <v>5</v>
      </c>
      <c r="D15">
        <v>46</v>
      </c>
      <c r="E15">
        <v>33</v>
      </c>
      <c r="F15" s="6"/>
    </row>
    <row r="16" spans="2:6">
      <c r="B16" t="s">
        <v>52</v>
      </c>
      <c r="C16">
        <v>3</v>
      </c>
      <c r="D16">
        <v>28</v>
      </c>
      <c r="E16">
        <v>67</v>
      </c>
      <c r="F16" s="6"/>
    </row>
    <row r="17" spans="2:6">
      <c r="B17" t="s">
        <v>53</v>
      </c>
      <c r="C17">
        <v>0</v>
      </c>
      <c r="D17">
        <v>51</v>
      </c>
      <c r="E17">
        <v>46</v>
      </c>
      <c r="F17" s="6"/>
    </row>
    <row r="18" spans="2:6">
      <c r="B18" t="s">
        <v>54</v>
      </c>
      <c r="C18">
        <v>0</v>
      </c>
      <c r="D18">
        <v>35</v>
      </c>
      <c r="E18">
        <v>63</v>
      </c>
      <c r="F18" s="6"/>
    </row>
    <row r="19" spans="2:6">
      <c r="B19" t="s">
        <v>55</v>
      </c>
      <c r="C19">
        <v>8</v>
      </c>
      <c r="D19">
        <v>53</v>
      </c>
      <c r="E19">
        <v>20</v>
      </c>
      <c r="F19" s="6"/>
    </row>
    <row r="20" spans="2:6">
      <c r="B20" t="s">
        <v>56</v>
      </c>
      <c r="C20">
        <v>3</v>
      </c>
      <c r="D20">
        <v>35</v>
      </c>
      <c r="E20">
        <v>60</v>
      </c>
      <c r="F20" s="6"/>
    </row>
    <row r="21" spans="2:6">
      <c r="B21" t="s">
        <v>57</v>
      </c>
      <c r="C21">
        <v>0</v>
      </c>
      <c r="D21">
        <v>53</v>
      </c>
      <c r="E21">
        <v>48</v>
      </c>
      <c r="F21" s="6"/>
    </row>
    <row r="22" spans="2:6">
      <c r="B22" t="s">
        <v>58</v>
      </c>
      <c r="C22">
        <v>0</v>
      </c>
      <c r="D22">
        <v>50</v>
      </c>
      <c r="E22">
        <v>48</v>
      </c>
      <c r="F22" s="6"/>
    </row>
    <row r="23" spans="2:6">
      <c r="C23" s="19"/>
      <c r="D23" s="19"/>
      <c r="E23" s="19"/>
    </row>
    <row r="28" spans="2:6">
      <c r="B28" t="s">
        <v>71</v>
      </c>
      <c r="C28" s="2" t="s">
        <v>104</v>
      </c>
      <c r="D28" s="2" t="s">
        <v>3</v>
      </c>
      <c r="E28" s="2" t="s">
        <v>4</v>
      </c>
    </row>
    <row r="29" spans="2:6">
      <c r="B29" s="16" t="s">
        <v>39</v>
      </c>
      <c r="C29">
        <v>6</v>
      </c>
      <c r="D29">
        <v>5</v>
      </c>
      <c r="E29">
        <v>5</v>
      </c>
    </row>
    <row r="30" spans="2:6">
      <c r="B30" t="s">
        <v>40</v>
      </c>
      <c r="C30">
        <v>5</v>
      </c>
      <c r="D30">
        <v>4</v>
      </c>
      <c r="E30">
        <v>2</v>
      </c>
    </row>
    <row r="31" spans="2:6">
      <c r="B31" t="s">
        <v>41</v>
      </c>
      <c r="C31">
        <v>8</v>
      </c>
      <c r="D31">
        <v>8</v>
      </c>
      <c r="E31">
        <v>1</v>
      </c>
    </row>
    <row r="32" spans="2:6">
      <c r="B32" t="s">
        <v>42</v>
      </c>
      <c r="C32">
        <v>6</v>
      </c>
      <c r="D32">
        <v>9</v>
      </c>
      <c r="E32">
        <v>4</v>
      </c>
    </row>
    <row r="33" spans="2:5">
      <c r="B33" t="s">
        <v>43</v>
      </c>
      <c r="C33">
        <v>10</v>
      </c>
      <c r="D33">
        <v>1</v>
      </c>
      <c r="E33">
        <v>6</v>
      </c>
    </row>
    <row r="34" spans="2:5">
      <c r="B34" t="s">
        <v>44</v>
      </c>
      <c r="C34">
        <v>11</v>
      </c>
      <c r="D34">
        <v>8</v>
      </c>
      <c r="E34">
        <v>7</v>
      </c>
    </row>
    <row r="35" spans="2:5">
      <c r="B35" t="s">
        <v>45</v>
      </c>
      <c r="C35">
        <v>13</v>
      </c>
      <c r="D35">
        <v>13</v>
      </c>
      <c r="E35">
        <v>13</v>
      </c>
    </row>
    <row r="36" spans="2:5">
      <c r="B36" t="s">
        <v>46</v>
      </c>
      <c r="C36">
        <v>2</v>
      </c>
      <c r="D36">
        <v>14</v>
      </c>
      <c r="E36">
        <v>7</v>
      </c>
    </row>
    <row r="37" spans="2:5">
      <c r="B37" t="s">
        <v>47</v>
      </c>
      <c r="C37">
        <v>0</v>
      </c>
      <c r="D37">
        <v>10</v>
      </c>
      <c r="E37">
        <v>10</v>
      </c>
    </row>
    <row r="38" spans="2:5">
      <c r="B38" t="s">
        <v>48</v>
      </c>
      <c r="C38">
        <v>2</v>
      </c>
      <c r="D38">
        <v>10</v>
      </c>
      <c r="E38">
        <v>9</v>
      </c>
    </row>
    <row r="39" spans="2:5">
      <c r="B39" t="s">
        <v>49</v>
      </c>
      <c r="C39">
        <v>1</v>
      </c>
      <c r="D39">
        <v>12</v>
      </c>
      <c r="E39">
        <v>12</v>
      </c>
    </row>
    <row r="40" spans="2:5">
      <c r="B40" t="s">
        <v>50</v>
      </c>
      <c r="C40">
        <v>2</v>
      </c>
      <c r="D40">
        <v>49</v>
      </c>
      <c r="E40">
        <v>12</v>
      </c>
    </row>
    <row r="41" spans="2:5">
      <c r="B41" t="s">
        <v>51</v>
      </c>
      <c r="C41">
        <v>2</v>
      </c>
      <c r="D41">
        <v>18</v>
      </c>
      <c r="E41">
        <v>13</v>
      </c>
    </row>
    <row r="42" spans="2:5">
      <c r="B42" t="s">
        <v>52</v>
      </c>
      <c r="C42">
        <v>1</v>
      </c>
      <c r="D42">
        <v>11</v>
      </c>
      <c r="E42">
        <v>26</v>
      </c>
    </row>
    <row r="43" spans="2:5">
      <c r="B43" t="s">
        <v>53</v>
      </c>
      <c r="C43">
        <v>0</v>
      </c>
      <c r="D43">
        <v>18</v>
      </c>
      <c r="E43">
        <v>16</v>
      </c>
    </row>
    <row r="44" spans="2:5">
      <c r="B44" t="s">
        <v>54</v>
      </c>
      <c r="C44">
        <v>0</v>
      </c>
      <c r="D44">
        <v>14</v>
      </c>
      <c r="E44">
        <v>25</v>
      </c>
    </row>
    <row r="45" spans="2:5">
      <c r="B45" t="s">
        <v>55</v>
      </c>
      <c r="C45">
        <v>3</v>
      </c>
      <c r="D45">
        <v>21</v>
      </c>
      <c r="E45">
        <v>8</v>
      </c>
    </row>
    <row r="46" spans="2:5">
      <c r="B46" t="s">
        <v>56</v>
      </c>
      <c r="C46">
        <v>1</v>
      </c>
      <c r="D46">
        <v>14</v>
      </c>
      <c r="E46">
        <v>24</v>
      </c>
    </row>
    <row r="47" spans="2:5">
      <c r="B47" t="s">
        <v>57</v>
      </c>
      <c r="C47">
        <v>0</v>
      </c>
      <c r="D47">
        <v>21</v>
      </c>
      <c r="E47">
        <v>19</v>
      </c>
    </row>
    <row r="48" spans="2:5">
      <c r="B48" t="s">
        <v>58</v>
      </c>
      <c r="C48">
        <v>0</v>
      </c>
      <c r="D48">
        <v>21</v>
      </c>
      <c r="E48">
        <v>19</v>
      </c>
    </row>
    <row r="49" spans="3:5">
      <c r="C49" s="19">
        <f>SUM(C29:C48)</f>
        <v>73</v>
      </c>
      <c r="D49" s="19">
        <f t="shared" ref="D49:E49" si="0">SUM(D29:D48)</f>
        <v>281</v>
      </c>
      <c r="E49" s="19">
        <f t="shared" si="0"/>
        <v>238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2" sqref="B2:B21"/>
    </sheetView>
  </sheetViews>
  <sheetFormatPr baseColWidth="10" defaultRowHeight="15" x14ac:dyDescent="0"/>
  <sheetData>
    <row r="1" spans="1:2">
      <c r="B1" t="s">
        <v>60</v>
      </c>
    </row>
    <row r="2" spans="1:2">
      <c r="A2" s="16" t="s">
        <v>39</v>
      </c>
      <c r="B2">
        <v>16</v>
      </c>
    </row>
    <row r="3" spans="1:2">
      <c r="A3" t="s">
        <v>40</v>
      </c>
      <c r="B3">
        <v>18</v>
      </c>
    </row>
    <row r="4" spans="1:2">
      <c r="A4" t="s">
        <v>41</v>
      </c>
      <c r="B4" s="17">
        <v>18</v>
      </c>
    </row>
    <row r="5" spans="1:2">
      <c r="A5" t="s">
        <v>42</v>
      </c>
      <c r="B5" s="18">
        <v>26</v>
      </c>
    </row>
    <row r="6" spans="1:2">
      <c r="A6" t="s">
        <v>43</v>
      </c>
      <c r="B6">
        <v>24</v>
      </c>
    </row>
    <row r="7" spans="1:2">
      <c r="A7" t="s">
        <v>44</v>
      </c>
      <c r="B7">
        <v>40</v>
      </c>
    </row>
    <row r="8" spans="1:2">
      <c r="A8" t="s">
        <v>45</v>
      </c>
      <c r="B8">
        <v>48</v>
      </c>
    </row>
    <row r="9" spans="1:2">
      <c r="A9" t="s">
        <v>46</v>
      </c>
      <c r="B9">
        <v>26</v>
      </c>
    </row>
    <row r="10" spans="1:2">
      <c r="A10" t="s">
        <v>47</v>
      </c>
      <c r="B10">
        <v>24</v>
      </c>
    </row>
    <row r="11" spans="1:2">
      <c r="A11" t="s">
        <v>48</v>
      </c>
      <c r="B11">
        <v>24</v>
      </c>
    </row>
    <row r="12" spans="1:2">
      <c r="A12" t="s">
        <v>49</v>
      </c>
      <c r="B12">
        <v>29</v>
      </c>
    </row>
    <row r="13" spans="1:2">
      <c r="A13" t="s">
        <v>50</v>
      </c>
      <c r="B13">
        <v>68</v>
      </c>
    </row>
    <row r="14" spans="1:2">
      <c r="A14" t="s">
        <v>51</v>
      </c>
      <c r="B14">
        <v>39</v>
      </c>
    </row>
    <row r="15" spans="1:2">
      <c r="A15" t="s">
        <v>52</v>
      </c>
      <c r="B15">
        <v>39</v>
      </c>
    </row>
    <row r="16" spans="1:2">
      <c r="A16" t="s">
        <v>53</v>
      </c>
      <c r="B16">
        <v>35</v>
      </c>
    </row>
    <row r="17" spans="1:2">
      <c r="A17" t="s">
        <v>54</v>
      </c>
      <c r="B17">
        <v>40</v>
      </c>
    </row>
    <row r="18" spans="1:2">
      <c r="A18" t="s">
        <v>55</v>
      </c>
      <c r="B18">
        <v>40</v>
      </c>
    </row>
    <row r="19" spans="1:2">
      <c r="A19" t="s">
        <v>56</v>
      </c>
      <c r="B19">
        <v>40</v>
      </c>
    </row>
    <row r="20" spans="1:2">
      <c r="A20" t="s">
        <v>57</v>
      </c>
      <c r="B20">
        <v>40</v>
      </c>
    </row>
    <row r="21" spans="1:2">
      <c r="A21" t="s">
        <v>58</v>
      </c>
      <c r="B21">
        <v>40</v>
      </c>
    </row>
    <row r="23" spans="1:2">
      <c r="B23">
        <f>SUM(B2:B22)</f>
        <v>674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DATOS</vt:lpstr>
      <vt:lpstr>CATEGORÍAS</vt:lpstr>
      <vt:lpstr>CATEGORÍAS (2)</vt:lpstr>
      <vt:lpstr>TIPO DE PRODUCTOR</vt:lpstr>
      <vt:lpstr>NÚMERO VÍDEOS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2018-05-03T09:16:04Z</dcterms:created>
  <dcterms:modified xsi:type="dcterms:W3CDTF">2018-09-20T10:02:43Z</dcterms:modified>
</cp:coreProperties>
</file>